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5360" windowHeight="9285" activeTab="0"/>
  </bookViews>
  <sheets>
    <sheet name="10hod muži" sheetId="1" r:id="rId1"/>
    <sheet name="ostatní kategorie" sheetId="2" r:id="rId2"/>
  </sheets>
  <definedNames>
    <definedName name="_xlnm.Print_Area" localSheetId="0">'10hod muži'!$A$1:$AI$60</definedName>
  </definedNames>
  <calcPr fullCalcOnLoad="1"/>
</workbook>
</file>

<file path=xl/sharedStrings.xml><?xml version="1.0" encoding="utf-8"?>
<sst xmlns="http://schemas.openxmlformats.org/spreadsheetml/2006/main" count="89" uniqueCount="69">
  <si>
    <t xml:space="preserve"> </t>
  </si>
  <si>
    <t>Výsledky</t>
  </si>
  <si>
    <t>Blatenská desetihodinovka</t>
  </si>
  <si>
    <t>Muži 10 hod.</t>
  </si>
  <si>
    <t>po- řadí</t>
  </si>
  <si>
    <t>jméno</t>
  </si>
  <si>
    <t>st. čís.</t>
  </si>
  <si>
    <t>Kol</t>
  </si>
  <si>
    <t>min.</t>
  </si>
  <si>
    <t>prům.</t>
  </si>
  <si>
    <t>Ženy 10 hod.</t>
  </si>
  <si>
    <t>Ženy 6 hod.</t>
  </si>
  <si>
    <t>Dorostenci 6 hod.</t>
  </si>
  <si>
    <t>Fišer Pavel</t>
  </si>
  <si>
    <t>Pekárek Martin</t>
  </si>
  <si>
    <t>Beneš Jaroslav</t>
  </si>
  <si>
    <t>Vozáb Karel</t>
  </si>
  <si>
    <t>Stehlík Rudolf</t>
  </si>
  <si>
    <t>Motlík Pavel</t>
  </si>
  <si>
    <t>Oplištil Sáva</t>
  </si>
  <si>
    <t>Gryga Richard</t>
  </si>
  <si>
    <t>Šilhan Jiří</t>
  </si>
  <si>
    <t>Mráz Jan</t>
  </si>
  <si>
    <t>Vitásek Petr</t>
  </si>
  <si>
    <t>Záhorec František</t>
  </si>
  <si>
    <t>Gryga Petr</t>
  </si>
  <si>
    <t>Doležal Petr</t>
  </si>
  <si>
    <t>Havlíček Michal</t>
  </si>
  <si>
    <t>Holas Jaromír</t>
  </si>
  <si>
    <t>Teringl Petr</t>
  </si>
  <si>
    <t>Drahorád František</t>
  </si>
  <si>
    <t>Krsek Martin</t>
  </si>
  <si>
    <t>Sýkora Jaroslav</t>
  </si>
  <si>
    <t>Paule Slávek</t>
  </si>
  <si>
    <t>Holasová Jarmila</t>
  </si>
  <si>
    <t>Macková Irena</t>
  </si>
  <si>
    <t>Dammerová Žaneta</t>
  </si>
  <si>
    <t>Vopalecký Daniel</t>
  </si>
  <si>
    <t>export:</t>
  </si>
  <si>
    <t>Stehlíková Martina</t>
  </si>
  <si>
    <t>Krsková Andrea</t>
  </si>
  <si>
    <t>Nyklová Jana</t>
  </si>
  <si>
    <t>Novotný Jaroslav</t>
  </si>
  <si>
    <t>Homola Radek</t>
  </si>
  <si>
    <t>Kubát Jan</t>
  </si>
  <si>
    <t>Lejbl Ladislav</t>
  </si>
  <si>
    <t>Růžička Miloslav</t>
  </si>
  <si>
    <t>Kulega Petr</t>
  </si>
  <si>
    <t>Lazur Luděk</t>
  </si>
  <si>
    <t>Pryl Dobromil</t>
  </si>
  <si>
    <t>Pachta Ladislav</t>
  </si>
  <si>
    <t>Glaser</t>
  </si>
  <si>
    <t>Němec</t>
  </si>
  <si>
    <t>Činčera Jiří</t>
  </si>
  <si>
    <t>Uhlíř Luděk</t>
  </si>
  <si>
    <t>Berka Jan</t>
  </si>
  <si>
    <t>konec</t>
  </si>
  <si>
    <t>Výsledky 16.ročníku vytrvalostního závodu v běhu na lyžích</t>
  </si>
  <si>
    <t>Hůrková Dáša</t>
  </si>
  <si>
    <t>Stužková Hana</t>
  </si>
  <si>
    <t>Sobotková Věra</t>
  </si>
  <si>
    <t>Baroch Petr</t>
  </si>
  <si>
    <t>Plzák Michal</t>
  </si>
  <si>
    <t>Fulka Jan</t>
  </si>
  <si>
    <t>Bartoš František</t>
  </si>
  <si>
    <t>Horník Karel</t>
  </si>
  <si>
    <t>Pelikán Robert</t>
  </si>
  <si>
    <t>Kulmon Petr</t>
  </si>
  <si>
    <t>20.2.2010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</si>
</sst>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4"/>
      <name val="Tahoma"/>
      <family val="2"/>
    </font>
    <font>
      <b/>
      <sz val="12"/>
      <name val="Tahoma"/>
      <family val="2"/>
    </font>
    <font>
      <b/>
      <u val="single"/>
      <sz val="12"/>
      <name val="Arial CE"/>
      <family val="2"/>
    </font>
    <font>
      <b/>
      <sz val="13"/>
      <name val="Tahoma"/>
      <family val="2"/>
    </font>
    <font>
      <b/>
      <sz val="7"/>
      <name val="Arial CE"/>
      <family val="2"/>
    </font>
    <font>
      <b/>
      <sz val="7"/>
      <color indexed="21"/>
      <name val="Arial CE"/>
      <family val="2"/>
    </font>
    <font>
      <b/>
      <sz val="7"/>
      <color indexed="18"/>
      <name val="Arial CE"/>
      <family val="2"/>
    </font>
    <font>
      <b/>
      <u val="single"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0" fontId="4" fillId="0" borderId="13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9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20" fontId="11" fillId="0" borderId="15" xfId="0" applyNumberFormat="1" applyFont="1" applyBorder="1" applyAlignment="1">
      <alignment horizontal="center" vertical="center" wrapText="1"/>
    </xf>
    <xf numFmtId="21" fontId="12" fillId="0" borderId="15" xfId="0" applyNumberFormat="1" applyFont="1" applyBorder="1" applyAlignment="1">
      <alignment horizontal="center" vertical="center"/>
    </xf>
    <xf numFmtId="20" fontId="11" fillId="0" borderId="16" xfId="0" applyNumberFormat="1" applyFont="1" applyBorder="1" applyAlignment="1">
      <alignment horizontal="center" vertical="center" wrapText="1"/>
    </xf>
    <xf numFmtId="21" fontId="12" fillId="0" borderId="16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 wrapText="1"/>
    </xf>
    <xf numFmtId="21" fontId="12" fillId="0" borderId="17" xfId="0" applyNumberFormat="1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 wrapText="1"/>
    </xf>
    <xf numFmtId="21" fontId="12" fillId="0" borderId="1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Continuous" wrapText="1"/>
    </xf>
    <xf numFmtId="0" fontId="1" fillId="0" borderId="12" xfId="0" applyFont="1" applyBorder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 wrapText="1"/>
    </xf>
    <xf numFmtId="0" fontId="4" fillId="0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1" fillId="0" borderId="25" xfId="0" applyFont="1" applyBorder="1" applyAlignment="1">
      <alignment horizontal="centerContinuous" wrapText="1"/>
    </xf>
    <xf numFmtId="0" fontId="11" fillId="0" borderId="28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20" fontId="11" fillId="0" borderId="32" xfId="0" applyNumberFormat="1" applyFont="1" applyBorder="1" applyAlignment="1">
      <alignment horizontal="right" vertical="center" wrapText="1"/>
    </xf>
    <xf numFmtId="20" fontId="10" fillId="0" borderId="33" xfId="0" applyNumberFormat="1" applyFont="1" applyBorder="1" applyAlignment="1">
      <alignment horizontal="right" vertical="center" wrapText="1"/>
    </xf>
    <xf numFmtId="20" fontId="11" fillId="0" borderId="34" xfId="0" applyNumberFormat="1" applyFont="1" applyBorder="1" applyAlignment="1">
      <alignment horizontal="right" vertical="center" wrapText="1"/>
    </xf>
    <xf numFmtId="20" fontId="10" fillId="0" borderId="29" xfId="0" applyNumberFormat="1" applyFont="1" applyBorder="1" applyAlignment="1">
      <alignment horizontal="right" vertical="center" wrapText="1"/>
    </xf>
    <xf numFmtId="20" fontId="11" fillId="0" borderId="22" xfId="0" applyNumberFormat="1" applyFont="1" applyBorder="1" applyAlignment="1">
      <alignment horizontal="right" vertical="center" wrapText="1"/>
    </xf>
    <xf numFmtId="20" fontId="10" fillId="0" borderId="35" xfId="0" applyNumberFormat="1" applyFont="1" applyBorder="1" applyAlignment="1">
      <alignment horizontal="right" vertical="center" wrapText="1"/>
    </xf>
    <xf numFmtId="20" fontId="11" fillId="0" borderId="31" xfId="0" applyNumberFormat="1" applyFont="1" applyBorder="1" applyAlignment="1">
      <alignment horizontal="right" vertical="center" wrapText="1"/>
    </xf>
    <xf numFmtId="20" fontId="10" fillId="0" borderId="36" xfId="0" applyNumberFormat="1" applyFont="1" applyBorder="1" applyAlignment="1">
      <alignment horizontal="right" vertical="center" wrapText="1"/>
    </xf>
    <xf numFmtId="20" fontId="11" fillId="0" borderId="37" xfId="0" applyNumberFormat="1" applyFont="1" applyBorder="1" applyAlignment="1">
      <alignment vertical="center" wrapText="1"/>
    </xf>
    <xf numFmtId="20" fontId="10" fillId="0" borderId="38" xfId="0" applyNumberFormat="1" applyFont="1" applyBorder="1" applyAlignment="1">
      <alignment vertical="center" wrapText="1"/>
    </xf>
    <xf numFmtId="20" fontId="11" fillId="0" borderId="32" xfId="0" applyNumberFormat="1" applyFont="1" applyBorder="1" applyAlignment="1">
      <alignment vertical="center" wrapText="1"/>
    </xf>
    <xf numFmtId="20" fontId="10" fillId="0" borderId="33" xfId="0" applyNumberFormat="1" applyFont="1" applyBorder="1" applyAlignment="1">
      <alignment vertical="center" wrapText="1"/>
    </xf>
    <xf numFmtId="0" fontId="1" fillId="0" borderId="39" xfId="0" applyFont="1" applyBorder="1" applyAlignment="1">
      <alignment horizontal="centerContinuous" wrapText="1"/>
    </xf>
    <xf numFmtId="20" fontId="4" fillId="0" borderId="0" xfId="0" applyNumberFormat="1" applyFont="1" applyBorder="1" applyAlignment="1">
      <alignment/>
    </xf>
    <xf numFmtId="0" fontId="4" fillId="0" borderId="30" xfId="0" applyFont="1" applyBorder="1" applyAlignment="1">
      <alignment/>
    </xf>
    <xf numFmtId="20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0" fontId="11" fillId="0" borderId="40" xfId="0" applyNumberFormat="1" applyFont="1" applyBorder="1" applyAlignment="1">
      <alignment horizontal="right" vertical="center" wrapText="1"/>
    </xf>
    <xf numFmtId="20" fontId="10" fillId="0" borderId="41" xfId="0" applyNumberFormat="1" applyFont="1" applyBorder="1" applyAlignment="1">
      <alignment horizontal="right" vertical="center" wrapText="1"/>
    </xf>
    <xf numFmtId="0" fontId="5" fillId="0" borderId="42" xfId="0" applyFont="1" applyBorder="1" applyAlignment="1">
      <alignment horizontal="right" wrapText="1"/>
    </xf>
    <xf numFmtId="0" fontId="5" fillId="0" borderId="38" xfId="0" applyFont="1" applyBorder="1" applyAlignment="1">
      <alignment wrapText="1"/>
    </xf>
    <xf numFmtId="0" fontId="5" fillId="0" borderId="43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1" fillId="0" borderId="38" xfId="0" applyFont="1" applyBorder="1" applyAlignment="1">
      <alignment horizontal="centerContinuous" wrapText="1"/>
    </xf>
    <xf numFmtId="0" fontId="11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5" fillId="0" borderId="39" xfId="0" applyFont="1" applyBorder="1" applyAlignment="1">
      <alignment wrapText="1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1.625" style="1" customWidth="1"/>
    <col min="2" max="2" width="4.00390625" style="1" customWidth="1"/>
    <col min="3" max="3" width="17.00390625" style="1" customWidth="1"/>
    <col min="4" max="4" width="3.75390625" style="1" customWidth="1"/>
    <col min="5" max="5" width="3.375" style="1" bestFit="1" customWidth="1"/>
    <col min="6" max="33" width="4.625" style="1" customWidth="1"/>
    <col min="34" max="34" width="3.875" style="12" customWidth="1"/>
    <col min="35" max="35" width="5.125" style="12" customWidth="1"/>
    <col min="36" max="36" width="0" style="1" hidden="1" customWidth="1"/>
    <col min="37" max="37" width="9.125" style="1" customWidth="1"/>
    <col min="38" max="38" width="9.125" style="1" hidden="1" customWidth="1"/>
    <col min="39" max="39" width="11.75390625" style="1" hidden="1" customWidth="1"/>
    <col min="40" max="41" width="9.125" style="1" hidden="1" customWidth="1"/>
    <col min="42" max="42" width="9.375" style="1" bestFit="1" customWidth="1"/>
    <col min="43" max="16384" width="9.125" style="1" customWidth="1"/>
  </cols>
  <sheetData>
    <row r="1" ht="3.75" customHeight="1">
      <c r="A1" s="1" t="s">
        <v>0</v>
      </c>
    </row>
    <row r="2" spans="2:35" ht="16.5" customHeight="1">
      <c r="B2" s="8" t="s">
        <v>2</v>
      </c>
      <c r="I2" s="72" t="s">
        <v>57</v>
      </c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I2" s="11" t="s">
        <v>68</v>
      </c>
    </row>
    <row r="3" ht="15">
      <c r="B3" s="38" t="s">
        <v>3</v>
      </c>
    </row>
    <row r="4" ht="2.25" customHeight="1" thickBot="1"/>
    <row r="5" spans="2:38" s="2" customFormat="1" ht="26.25" customHeight="1" thickBot="1">
      <c r="B5" s="4" t="s">
        <v>4</v>
      </c>
      <c r="C5" s="5" t="s">
        <v>5</v>
      </c>
      <c r="D5" s="6" t="s">
        <v>6</v>
      </c>
      <c r="E5" s="6" t="s">
        <v>7</v>
      </c>
      <c r="F5" s="24">
        <v>1</v>
      </c>
      <c r="G5" s="25"/>
      <c r="H5" s="24">
        <v>2</v>
      </c>
      <c r="I5" s="25"/>
      <c r="J5" s="24">
        <v>3</v>
      </c>
      <c r="K5" s="25"/>
      <c r="L5" s="24">
        <v>4</v>
      </c>
      <c r="M5" s="25"/>
      <c r="N5" s="24">
        <v>5</v>
      </c>
      <c r="O5" s="25"/>
      <c r="P5" s="24">
        <v>6</v>
      </c>
      <c r="Q5" s="25"/>
      <c r="R5" s="24">
        <v>7</v>
      </c>
      <c r="S5" s="25"/>
      <c r="T5" s="24">
        <v>8</v>
      </c>
      <c r="U5" s="25"/>
      <c r="V5" s="24">
        <v>9</v>
      </c>
      <c r="W5" s="25"/>
      <c r="X5" s="24">
        <v>10</v>
      </c>
      <c r="Y5" s="25"/>
      <c r="Z5" s="24">
        <v>11</v>
      </c>
      <c r="AA5" s="25"/>
      <c r="AB5" s="24">
        <v>12</v>
      </c>
      <c r="AC5" s="25"/>
      <c r="AD5" s="24">
        <v>13</v>
      </c>
      <c r="AE5" s="25"/>
      <c r="AF5" s="24">
        <v>14</v>
      </c>
      <c r="AG5" s="24"/>
      <c r="AH5" s="22" t="s">
        <v>8</v>
      </c>
      <c r="AI5" s="23" t="s">
        <v>9</v>
      </c>
      <c r="AJ5" s="60" t="s">
        <v>56</v>
      </c>
      <c r="AL5" s="2" t="s">
        <v>38</v>
      </c>
    </row>
    <row r="6" spans="2:41" ht="11.25" customHeight="1">
      <c r="B6" s="7">
        <v>1</v>
      </c>
      <c r="C6" s="3" t="s">
        <v>50</v>
      </c>
      <c r="D6" s="3">
        <v>527</v>
      </c>
      <c r="E6" s="3">
        <f aca="true" t="shared" si="0" ref="E6:E37">COUNT(G6,I6,K6,M6,O6,Q6,S6,U6,W6,Y6,AA6,AC6,AE6,AG6)</f>
        <v>14</v>
      </c>
      <c r="F6" s="52">
        <f aca="true" t="shared" si="1" ref="F6:F37">IF(ISBLANK(G6),"",G6-TIME(7,0,0))</f>
        <v>0.03541666666666665</v>
      </c>
      <c r="G6" s="53">
        <v>0.32708333333333334</v>
      </c>
      <c r="H6" s="52">
        <f aca="true" t="shared" si="2" ref="H6:H37">IF(ISBLANK(I6),"",I6-G6)</f>
        <v>0.02430555555555558</v>
      </c>
      <c r="I6" s="53">
        <v>0.3513888888888889</v>
      </c>
      <c r="J6" s="52">
        <f aca="true" t="shared" si="3" ref="J6:J37">IF(ISBLANK(K6),"",K6-I6)</f>
        <v>0.02430555555555558</v>
      </c>
      <c r="K6" s="53">
        <v>0.3756944444444445</v>
      </c>
      <c r="L6" s="52">
        <f aca="true" t="shared" si="4" ref="L6:L37">IF(ISBLANK(M6),"",M6-K6)</f>
        <v>0.02638888888888885</v>
      </c>
      <c r="M6" s="53">
        <v>0.40208333333333335</v>
      </c>
      <c r="N6" s="52">
        <f aca="true" t="shared" si="5" ref="N6:N37">IF(ISBLANK(O6),"",O6-M6)</f>
        <v>0.02638888888888885</v>
      </c>
      <c r="O6" s="53">
        <v>0.4284722222222222</v>
      </c>
      <c r="P6" s="52">
        <f aca="true" t="shared" si="6" ref="P6:P37">IF(ISBLANK(Q6),"",Q6-O6)</f>
        <v>0.02777777777777779</v>
      </c>
      <c r="Q6" s="53">
        <v>0.45625</v>
      </c>
      <c r="R6" s="52">
        <f aca="true" t="shared" si="7" ref="R6:R37">IF(ISBLANK(S6),"",S6-Q6)</f>
        <v>0.03402777777777782</v>
      </c>
      <c r="S6" s="53">
        <v>0.4902777777777778</v>
      </c>
      <c r="T6" s="52">
        <f aca="true" t="shared" si="8" ref="T6:T37">IF(ISBLANK(U6),"",U6-S6)</f>
        <v>0.02777777777777779</v>
      </c>
      <c r="U6" s="53">
        <v>0.5180555555555556</v>
      </c>
      <c r="V6" s="52">
        <f aca="true" t="shared" si="9" ref="V6:V37">IF(ISBLANK(W6),"",W6-U6)</f>
        <v>0.030555555555555447</v>
      </c>
      <c r="W6" s="53">
        <v>0.548611111111111</v>
      </c>
      <c r="X6" s="52">
        <f aca="true" t="shared" si="10" ref="X6:X37">IF(ISBLANK(Y6),"",Y6-W6)</f>
        <v>0.03472222222222232</v>
      </c>
      <c r="Y6" s="53">
        <v>0.5833333333333334</v>
      </c>
      <c r="Z6" s="52">
        <f aca="true" t="shared" si="11" ref="Z6:Z37">IF(ISBLANK(AA6),"",AA6-Y6)</f>
        <v>0.029861111111111116</v>
      </c>
      <c r="AA6" s="53">
        <v>0.6131944444444445</v>
      </c>
      <c r="AB6" s="52">
        <f aca="true" t="shared" si="12" ref="AB6:AB37">IF(ISBLANK(AC6),"",AC6-AA6)</f>
        <v>0.03402777777777777</v>
      </c>
      <c r="AC6" s="53">
        <v>0.6472222222222223</v>
      </c>
      <c r="AD6" s="52">
        <f aca="true" t="shared" si="13" ref="AD6:AD37">IF(ISBLANK(AE6),"",AE6-AC6)</f>
        <v>0.03194444444444444</v>
      </c>
      <c r="AE6" s="53">
        <v>0.6791666666666667</v>
      </c>
      <c r="AF6" s="52">
        <f aca="true" t="shared" si="14" ref="AF6:AF37">IF(ISBLANK(AG6),"",AG6-AE6)</f>
        <v>0.03194444444444444</v>
      </c>
      <c r="AG6" s="53">
        <v>0.7111111111111111</v>
      </c>
      <c r="AH6" s="14">
        <f aca="true" t="shared" si="15" ref="AH6:AH47">MIN(F6,H6,J6,L6,N6,P6,R6,T6,V6,X6,Z6,AB6,AD6,AF6)</f>
        <v>0.02430555555555558</v>
      </c>
      <c r="AI6" s="15">
        <f aca="true" t="shared" si="16" ref="AI6:AI47">AVERAGE(F6,H6,J6,L6,N6,P6,R6,T6,V6,X6,Z6,AB6,AD6,AF6)</f>
        <v>0.02996031746031746</v>
      </c>
      <c r="AJ6" s="59">
        <f aca="true" t="shared" si="17" ref="AJ6:AJ37">MAX(G6,I6,K6,M6,O6,Q6,S6,U6,W6,Y6,AA6,AC6,AE6,AG6)</f>
        <v>0.7111111111111111</v>
      </c>
      <c r="AL6" s="1">
        <f>B6</f>
        <v>1</v>
      </c>
      <c r="AM6" s="1" t="str">
        <f>C6</f>
        <v>Pachta Ladislav</v>
      </c>
      <c r="AN6" s="1">
        <f>E6</f>
        <v>14</v>
      </c>
      <c r="AO6" s="57">
        <f>MAX(F6:AG6)</f>
        <v>0.7111111111111111</v>
      </c>
    </row>
    <row r="7" spans="2:41" ht="11.25">
      <c r="B7" s="7">
        <v>2</v>
      </c>
      <c r="C7" s="3" t="s">
        <v>13</v>
      </c>
      <c r="D7" s="3">
        <v>512</v>
      </c>
      <c r="E7" s="3">
        <f t="shared" si="0"/>
        <v>14</v>
      </c>
      <c r="F7" s="54">
        <f t="shared" si="1"/>
        <v>0.03541666666666665</v>
      </c>
      <c r="G7" s="55">
        <v>0.32708333333333334</v>
      </c>
      <c r="H7" s="54">
        <f t="shared" si="2"/>
        <v>0.02430555555555558</v>
      </c>
      <c r="I7" s="55">
        <v>0.3513888888888889</v>
      </c>
      <c r="J7" s="54">
        <f t="shared" si="3"/>
        <v>0.02430555555555558</v>
      </c>
      <c r="K7" s="55">
        <v>0.3756944444444445</v>
      </c>
      <c r="L7" s="54">
        <f t="shared" si="4"/>
        <v>0.024999999999999967</v>
      </c>
      <c r="M7" s="55">
        <v>0.40069444444444446</v>
      </c>
      <c r="N7" s="54">
        <f t="shared" si="5"/>
        <v>0.028472222222222232</v>
      </c>
      <c r="O7" s="55">
        <v>0.4291666666666667</v>
      </c>
      <c r="P7" s="54">
        <f t="shared" si="6"/>
        <v>0.030555555555555503</v>
      </c>
      <c r="Q7" s="55">
        <v>0.4597222222222222</v>
      </c>
      <c r="R7" s="54">
        <f t="shared" si="7"/>
        <v>0.03125</v>
      </c>
      <c r="S7" s="55">
        <v>0.4909722222222222</v>
      </c>
      <c r="T7" s="54">
        <f t="shared" si="8"/>
        <v>0.0319444444444445</v>
      </c>
      <c r="U7" s="55">
        <v>0.5229166666666667</v>
      </c>
      <c r="V7" s="54">
        <f t="shared" si="9"/>
        <v>0.03194444444444444</v>
      </c>
      <c r="W7" s="55">
        <v>0.5548611111111111</v>
      </c>
      <c r="X7" s="54">
        <f t="shared" si="10"/>
        <v>0.033333333333333326</v>
      </c>
      <c r="Y7" s="55">
        <v>0.5881944444444445</v>
      </c>
      <c r="Z7" s="54">
        <f t="shared" si="11"/>
        <v>0.03125</v>
      </c>
      <c r="AA7" s="55">
        <v>0.6194444444444445</v>
      </c>
      <c r="AB7" s="54">
        <f t="shared" si="12"/>
        <v>0.03125</v>
      </c>
      <c r="AC7" s="55">
        <v>0.6506944444444445</v>
      </c>
      <c r="AD7" s="54">
        <f t="shared" si="13"/>
        <v>0.03541666666666654</v>
      </c>
      <c r="AE7" s="55">
        <v>0.686111111111111</v>
      </c>
      <c r="AF7" s="54">
        <f t="shared" si="14"/>
        <v>0.03888888888888897</v>
      </c>
      <c r="AG7" s="55">
        <v>0.725</v>
      </c>
      <c r="AH7" s="16">
        <f t="shared" si="15"/>
        <v>0.02430555555555558</v>
      </c>
      <c r="AI7" s="17">
        <f t="shared" si="16"/>
        <v>0.03095238095238095</v>
      </c>
      <c r="AJ7" s="59">
        <f t="shared" si="17"/>
        <v>0.725</v>
      </c>
      <c r="AL7" s="1">
        <f aca="true" t="shared" si="18" ref="AL7:AL60">B7</f>
        <v>2</v>
      </c>
      <c r="AM7" s="1" t="str">
        <f aca="true" t="shared" si="19" ref="AM7:AM60">C7</f>
        <v>Fišer Pavel</v>
      </c>
      <c r="AN7" s="1">
        <f aca="true" t="shared" si="20" ref="AN7:AN60">E7</f>
        <v>14</v>
      </c>
      <c r="AO7" s="57">
        <f aca="true" t="shared" si="21" ref="AO7:AO60">MAX(F7:AG7)</f>
        <v>0.725</v>
      </c>
    </row>
    <row r="8" spans="2:41" ht="11.25">
      <c r="B8" s="7">
        <v>3</v>
      </c>
      <c r="C8" s="3" t="s">
        <v>17</v>
      </c>
      <c r="D8" s="3">
        <v>438</v>
      </c>
      <c r="E8" s="3">
        <f t="shared" si="0"/>
        <v>12</v>
      </c>
      <c r="F8" s="54">
        <f t="shared" si="1"/>
        <v>0.03541666666666665</v>
      </c>
      <c r="G8" s="55">
        <v>0.32708333333333334</v>
      </c>
      <c r="H8" s="54">
        <f t="shared" si="2"/>
        <v>0.02430555555555558</v>
      </c>
      <c r="I8" s="55">
        <v>0.3513888888888889</v>
      </c>
      <c r="J8" s="54">
        <f t="shared" si="3"/>
        <v>0.025694444444444464</v>
      </c>
      <c r="K8" s="55">
        <v>0.3770833333333334</v>
      </c>
      <c r="L8" s="54">
        <f t="shared" si="4"/>
        <v>0.02638888888888885</v>
      </c>
      <c r="M8" s="55">
        <v>0.40347222222222223</v>
      </c>
      <c r="N8" s="54">
        <f t="shared" si="5"/>
        <v>0.03333333333333327</v>
      </c>
      <c r="O8" s="55">
        <v>0.4368055555555555</v>
      </c>
      <c r="P8" s="54">
        <f t="shared" si="6"/>
        <v>0.0319444444444445</v>
      </c>
      <c r="Q8" s="55">
        <v>0.46875</v>
      </c>
      <c r="R8" s="54">
        <f t="shared" si="7"/>
        <v>0.03541666666666665</v>
      </c>
      <c r="S8" s="55">
        <v>0.5041666666666667</v>
      </c>
      <c r="T8" s="54">
        <f t="shared" si="8"/>
        <v>0.03194444444444444</v>
      </c>
      <c r="U8" s="55">
        <v>0.5361111111111111</v>
      </c>
      <c r="V8" s="54">
        <f t="shared" si="9"/>
        <v>0.039583333333333304</v>
      </c>
      <c r="W8" s="55">
        <v>0.5756944444444444</v>
      </c>
      <c r="X8" s="54">
        <f t="shared" si="10"/>
        <v>0.039583333333333415</v>
      </c>
      <c r="Y8" s="55">
        <v>0.6152777777777778</v>
      </c>
      <c r="Z8" s="54">
        <f t="shared" si="11"/>
        <v>0.03541666666666665</v>
      </c>
      <c r="AA8" s="55">
        <v>0.6506944444444445</v>
      </c>
      <c r="AB8" s="54">
        <f t="shared" si="12"/>
        <v>0.03749999999999998</v>
      </c>
      <c r="AC8" s="55">
        <v>0.6881944444444444</v>
      </c>
      <c r="AD8" s="54">
        <f t="shared" si="13"/>
      </c>
      <c r="AE8" s="55"/>
      <c r="AF8" s="54">
        <f t="shared" si="14"/>
      </c>
      <c r="AG8" s="55"/>
      <c r="AH8" s="18">
        <f t="shared" si="15"/>
        <v>0.02430555555555558</v>
      </c>
      <c r="AI8" s="19">
        <f t="shared" si="16"/>
        <v>0.03304398148148148</v>
      </c>
      <c r="AJ8" s="59">
        <f t="shared" si="17"/>
        <v>0.6881944444444444</v>
      </c>
      <c r="AL8" s="1">
        <f t="shared" si="18"/>
        <v>3</v>
      </c>
      <c r="AM8" s="1" t="str">
        <f t="shared" si="19"/>
        <v>Stehlík Rudolf</v>
      </c>
      <c r="AN8" s="1">
        <f t="shared" si="20"/>
        <v>12</v>
      </c>
      <c r="AO8" s="57">
        <f t="shared" si="21"/>
        <v>0.6881944444444444</v>
      </c>
    </row>
    <row r="9" spans="2:41" ht="11.25">
      <c r="B9" s="7">
        <v>4</v>
      </c>
      <c r="C9" s="3" t="s">
        <v>14</v>
      </c>
      <c r="D9" s="3">
        <v>440</v>
      </c>
      <c r="E9" s="3">
        <f t="shared" si="0"/>
        <v>12</v>
      </c>
      <c r="F9" s="44">
        <f t="shared" si="1"/>
        <v>0.03541666666666665</v>
      </c>
      <c r="G9" s="45">
        <v>0.32708333333333334</v>
      </c>
      <c r="H9" s="44">
        <f t="shared" si="2"/>
        <v>0.02777777777777779</v>
      </c>
      <c r="I9" s="45">
        <v>0.3548611111111111</v>
      </c>
      <c r="J9" s="44">
        <f t="shared" si="3"/>
        <v>0.029166666666666674</v>
      </c>
      <c r="K9" s="45">
        <v>0.3840277777777778</v>
      </c>
      <c r="L9" s="44">
        <f t="shared" si="4"/>
        <v>0.030555555555555503</v>
      </c>
      <c r="M9" s="45">
        <v>0.4145833333333333</v>
      </c>
      <c r="N9" s="44">
        <f t="shared" si="5"/>
        <v>0.030555555555555614</v>
      </c>
      <c r="O9" s="45">
        <v>0.4451388888888889</v>
      </c>
      <c r="P9" s="44">
        <f t="shared" si="6"/>
        <v>0.03125</v>
      </c>
      <c r="Q9" s="45">
        <v>0.4763888888888889</v>
      </c>
      <c r="R9" s="44">
        <f t="shared" si="7"/>
        <v>0.03333333333333327</v>
      </c>
      <c r="S9" s="45">
        <v>0.5097222222222222</v>
      </c>
      <c r="T9" s="44">
        <f t="shared" si="8"/>
        <v>0.03819444444444453</v>
      </c>
      <c r="U9" s="45">
        <v>0.5479166666666667</v>
      </c>
      <c r="V9" s="44">
        <f t="shared" si="9"/>
        <v>0.036111111111111094</v>
      </c>
      <c r="W9" s="45">
        <v>0.5840277777777778</v>
      </c>
      <c r="X9" s="44">
        <f t="shared" si="10"/>
        <v>0.036111111111111094</v>
      </c>
      <c r="Y9" s="45">
        <v>0.6201388888888889</v>
      </c>
      <c r="Z9" s="44">
        <f t="shared" si="11"/>
        <v>0.036805555555555536</v>
      </c>
      <c r="AA9" s="45">
        <v>0.6569444444444444</v>
      </c>
      <c r="AB9" s="44">
        <f t="shared" si="12"/>
        <v>0.036805555555555536</v>
      </c>
      <c r="AC9" s="45">
        <v>0.69375</v>
      </c>
      <c r="AD9" s="44">
        <f t="shared" si="13"/>
      </c>
      <c r="AE9" s="45"/>
      <c r="AF9" s="44">
        <f t="shared" si="14"/>
      </c>
      <c r="AG9" s="45"/>
      <c r="AH9" s="18">
        <f t="shared" si="15"/>
        <v>0.02777777777777779</v>
      </c>
      <c r="AI9" s="19">
        <f t="shared" si="16"/>
        <v>0.03350694444444444</v>
      </c>
      <c r="AJ9" s="59">
        <f t="shared" si="17"/>
        <v>0.69375</v>
      </c>
      <c r="AL9" s="1">
        <f t="shared" si="18"/>
        <v>4</v>
      </c>
      <c r="AM9" s="1" t="str">
        <f t="shared" si="19"/>
        <v>Pekárek Martin</v>
      </c>
      <c r="AN9" s="1">
        <f t="shared" si="20"/>
        <v>12</v>
      </c>
      <c r="AO9" s="57">
        <f t="shared" si="21"/>
        <v>0.69375</v>
      </c>
    </row>
    <row r="10" spans="2:41" ht="11.25">
      <c r="B10" s="7">
        <v>5</v>
      </c>
      <c r="C10" s="3" t="s">
        <v>21</v>
      </c>
      <c r="D10" s="3">
        <v>533</v>
      </c>
      <c r="E10" s="3">
        <f t="shared" si="0"/>
        <v>12</v>
      </c>
      <c r="F10" s="54">
        <f t="shared" si="1"/>
        <v>0.03541666666666665</v>
      </c>
      <c r="G10" s="55">
        <v>0.32708333333333334</v>
      </c>
      <c r="H10" s="54">
        <f t="shared" si="2"/>
        <v>0.029166666666666674</v>
      </c>
      <c r="I10" s="55">
        <v>0.35625</v>
      </c>
      <c r="J10" s="54">
        <f t="shared" si="3"/>
        <v>0.028472222222222177</v>
      </c>
      <c r="K10" s="55">
        <v>0.3847222222222222</v>
      </c>
      <c r="L10" s="54">
        <f t="shared" si="4"/>
        <v>0.0319444444444445</v>
      </c>
      <c r="M10" s="55">
        <v>0.4166666666666667</v>
      </c>
      <c r="N10" s="54">
        <f t="shared" si="5"/>
        <v>0.03125</v>
      </c>
      <c r="O10" s="55">
        <v>0.4479166666666667</v>
      </c>
      <c r="P10" s="54">
        <f t="shared" si="6"/>
        <v>0.03194444444444444</v>
      </c>
      <c r="Q10" s="55">
        <v>0.4798611111111111</v>
      </c>
      <c r="R10" s="54">
        <f t="shared" si="7"/>
        <v>0.03958333333333336</v>
      </c>
      <c r="S10" s="55">
        <v>0.5194444444444445</v>
      </c>
      <c r="T10" s="54">
        <f t="shared" si="8"/>
        <v>0.033333333333333326</v>
      </c>
      <c r="U10" s="55">
        <v>0.5527777777777778</v>
      </c>
      <c r="V10" s="54">
        <f t="shared" si="9"/>
        <v>0.03819444444444442</v>
      </c>
      <c r="W10" s="55">
        <v>0.5909722222222222</v>
      </c>
      <c r="X10" s="54">
        <f t="shared" si="10"/>
        <v>0.03472222222222221</v>
      </c>
      <c r="Y10" s="55">
        <v>0.6256944444444444</v>
      </c>
      <c r="Z10" s="54">
        <f t="shared" si="11"/>
        <v>0.03472222222222221</v>
      </c>
      <c r="AA10" s="55">
        <v>0.6604166666666667</v>
      </c>
      <c r="AB10" s="54">
        <f t="shared" si="12"/>
        <v>0.03541666666666665</v>
      </c>
      <c r="AC10" s="55">
        <v>0.6958333333333333</v>
      </c>
      <c r="AD10" s="54">
        <f t="shared" si="13"/>
      </c>
      <c r="AE10" s="55"/>
      <c r="AF10" s="54">
        <f t="shared" si="14"/>
      </c>
      <c r="AG10" s="55"/>
      <c r="AH10" s="18">
        <f t="shared" si="15"/>
        <v>0.028472222222222177</v>
      </c>
      <c r="AI10" s="19">
        <f t="shared" si="16"/>
        <v>0.033680555555555554</v>
      </c>
      <c r="AJ10" s="59">
        <f t="shared" si="17"/>
        <v>0.6958333333333333</v>
      </c>
      <c r="AL10" s="1">
        <f t="shared" si="18"/>
        <v>5</v>
      </c>
      <c r="AM10" s="1" t="str">
        <f t="shared" si="19"/>
        <v>Šilhan Jiří</v>
      </c>
      <c r="AN10" s="1">
        <f t="shared" si="20"/>
        <v>12</v>
      </c>
      <c r="AO10" s="57">
        <f t="shared" si="21"/>
        <v>0.6958333333333333</v>
      </c>
    </row>
    <row r="11" spans="2:41" ht="11.25">
      <c r="B11" s="7">
        <v>6</v>
      </c>
      <c r="C11" s="3" t="s">
        <v>19</v>
      </c>
      <c r="D11" s="3">
        <v>513</v>
      </c>
      <c r="E11" s="3">
        <f t="shared" si="0"/>
        <v>12</v>
      </c>
      <c r="F11" s="54">
        <f t="shared" si="1"/>
        <v>0.03541666666666665</v>
      </c>
      <c r="G11" s="55">
        <v>0.32708333333333334</v>
      </c>
      <c r="H11" s="54">
        <f t="shared" si="2"/>
        <v>0.030555555555555558</v>
      </c>
      <c r="I11" s="55">
        <v>0.3576388888888889</v>
      </c>
      <c r="J11" s="54">
        <f t="shared" si="3"/>
        <v>0.030555555555555558</v>
      </c>
      <c r="K11" s="55">
        <v>0.38819444444444445</v>
      </c>
      <c r="L11" s="54">
        <f t="shared" si="4"/>
        <v>0.033333333333333326</v>
      </c>
      <c r="M11" s="55">
        <v>0.4215277777777778</v>
      </c>
      <c r="N11" s="54">
        <f t="shared" si="5"/>
        <v>0.036805555555555536</v>
      </c>
      <c r="O11" s="55">
        <v>0.4583333333333333</v>
      </c>
      <c r="P11" s="54">
        <f t="shared" si="6"/>
        <v>0.034722222222222265</v>
      </c>
      <c r="Q11" s="55">
        <v>0.4930555555555556</v>
      </c>
      <c r="R11" s="54">
        <f t="shared" si="7"/>
        <v>0.03749999999999998</v>
      </c>
      <c r="S11" s="55">
        <v>0.5305555555555556</v>
      </c>
      <c r="T11" s="54">
        <f t="shared" si="8"/>
        <v>0.03541666666666665</v>
      </c>
      <c r="U11" s="55">
        <v>0.5659722222222222</v>
      </c>
      <c r="V11" s="54">
        <f t="shared" si="9"/>
        <v>0.039583333333333304</v>
      </c>
      <c r="W11" s="55">
        <v>0.6055555555555555</v>
      </c>
      <c r="X11" s="54">
        <f t="shared" si="10"/>
        <v>0.03541666666666665</v>
      </c>
      <c r="Y11" s="55">
        <v>0.6409722222222222</v>
      </c>
      <c r="Z11" s="54">
        <f t="shared" si="11"/>
        <v>0.03472222222222221</v>
      </c>
      <c r="AA11" s="55">
        <v>0.6756944444444444</v>
      </c>
      <c r="AB11" s="54">
        <f t="shared" si="12"/>
        <v>0.03402777777777788</v>
      </c>
      <c r="AC11" s="55">
        <v>0.7097222222222223</v>
      </c>
      <c r="AD11" s="54">
        <f t="shared" si="13"/>
      </c>
      <c r="AE11" s="55"/>
      <c r="AF11" s="54">
        <f t="shared" si="14"/>
      </c>
      <c r="AG11" s="55"/>
      <c r="AH11" s="18">
        <f t="shared" si="15"/>
        <v>0.030555555555555558</v>
      </c>
      <c r="AI11" s="19">
        <f t="shared" si="16"/>
        <v>0.034837962962962966</v>
      </c>
      <c r="AJ11" s="59">
        <f t="shared" si="17"/>
        <v>0.7097222222222223</v>
      </c>
      <c r="AL11" s="1">
        <f t="shared" si="18"/>
        <v>6</v>
      </c>
      <c r="AM11" s="1" t="str">
        <f t="shared" si="19"/>
        <v>Oplištil Sáva</v>
      </c>
      <c r="AN11" s="1">
        <f t="shared" si="20"/>
        <v>12</v>
      </c>
      <c r="AO11" s="57">
        <f t="shared" si="21"/>
        <v>0.7097222222222223</v>
      </c>
    </row>
    <row r="12" spans="2:41" ht="11.25">
      <c r="B12" s="7">
        <v>7</v>
      </c>
      <c r="C12" s="3" t="s">
        <v>16</v>
      </c>
      <c r="D12" s="3">
        <v>501</v>
      </c>
      <c r="E12" s="3">
        <f t="shared" si="0"/>
        <v>11</v>
      </c>
      <c r="F12" s="54">
        <f t="shared" si="1"/>
        <v>0.03541666666666665</v>
      </c>
      <c r="G12" s="55">
        <v>0.32708333333333334</v>
      </c>
      <c r="H12" s="54">
        <f t="shared" si="2"/>
        <v>0.029861111111111116</v>
      </c>
      <c r="I12" s="55">
        <v>0.35694444444444445</v>
      </c>
      <c r="J12" s="54">
        <f t="shared" si="3"/>
        <v>0.029861111111111116</v>
      </c>
      <c r="K12" s="55">
        <v>0.38680555555555557</v>
      </c>
      <c r="L12" s="54">
        <f t="shared" si="4"/>
        <v>0.03194444444444444</v>
      </c>
      <c r="M12" s="55">
        <v>0.41875</v>
      </c>
      <c r="N12" s="54">
        <f t="shared" si="5"/>
        <v>0.03402777777777777</v>
      </c>
      <c r="O12" s="55">
        <v>0.4527777777777778</v>
      </c>
      <c r="P12" s="54">
        <f t="shared" si="6"/>
        <v>0.036111111111111094</v>
      </c>
      <c r="Q12" s="55">
        <v>0.4888888888888889</v>
      </c>
      <c r="R12" s="54">
        <f t="shared" si="7"/>
        <v>0.0402777777777778</v>
      </c>
      <c r="S12" s="55">
        <v>0.5291666666666667</v>
      </c>
      <c r="T12" s="54">
        <f t="shared" si="8"/>
        <v>0.036805555555555536</v>
      </c>
      <c r="U12" s="55">
        <v>0.5659722222222222</v>
      </c>
      <c r="V12" s="54">
        <f t="shared" si="9"/>
        <v>0.036805555555555536</v>
      </c>
      <c r="W12" s="55">
        <v>0.6027777777777777</v>
      </c>
      <c r="X12" s="54">
        <f t="shared" si="10"/>
        <v>0.03750000000000009</v>
      </c>
      <c r="Y12" s="55">
        <v>0.6402777777777778</v>
      </c>
      <c r="Z12" s="54">
        <f t="shared" si="11"/>
        <v>0.03888888888888886</v>
      </c>
      <c r="AA12" s="55">
        <v>0.6791666666666667</v>
      </c>
      <c r="AB12" s="54">
        <f t="shared" si="12"/>
      </c>
      <c r="AC12" s="55"/>
      <c r="AD12" s="54">
        <f t="shared" si="13"/>
      </c>
      <c r="AE12" s="55"/>
      <c r="AF12" s="54">
        <f t="shared" si="14"/>
      </c>
      <c r="AG12" s="55"/>
      <c r="AH12" s="18">
        <f t="shared" si="15"/>
        <v>0.029861111111111116</v>
      </c>
      <c r="AI12" s="19">
        <f t="shared" si="16"/>
        <v>0.035227272727272725</v>
      </c>
      <c r="AJ12" s="59">
        <f t="shared" si="17"/>
        <v>0.6791666666666667</v>
      </c>
      <c r="AL12" s="1">
        <f t="shared" si="18"/>
        <v>7</v>
      </c>
      <c r="AM12" s="1" t="str">
        <f t="shared" si="19"/>
        <v>Vozáb Karel</v>
      </c>
      <c r="AN12" s="1">
        <f t="shared" si="20"/>
        <v>11</v>
      </c>
      <c r="AO12" s="57">
        <f t="shared" si="21"/>
        <v>0.6791666666666667</v>
      </c>
    </row>
    <row r="13" spans="2:41" ht="11.25">
      <c r="B13" s="7">
        <v>8</v>
      </c>
      <c r="C13" s="3" t="s">
        <v>18</v>
      </c>
      <c r="D13" s="3">
        <v>539.166666666667</v>
      </c>
      <c r="E13" s="3">
        <f t="shared" si="0"/>
        <v>11</v>
      </c>
      <c r="F13" s="54">
        <f t="shared" si="1"/>
        <v>0.03541666666666665</v>
      </c>
      <c r="G13" s="55">
        <v>0.32708333333333334</v>
      </c>
      <c r="H13" s="54">
        <f t="shared" si="2"/>
        <v>0.030555555555555558</v>
      </c>
      <c r="I13" s="55">
        <v>0.3576388888888889</v>
      </c>
      <c r="J13" s="54">
        <f t="shared" si="3"/>
        <v>0.030555555555555558</v>
      </c>
      <c r="K13" s="55">
        <v>0.38819444444444445</v>
      </c>
      <c r="L13" s="54">
        <f t="shared" si="4"/>
        <v>0.03819444444444442</v>
      </c>
      <c r="M13" s="55">
        <v>0.4263888888888889</v>
      </c>
      <c r="N13" s="54">
        <f t="shared" si="5"/>
        <v>0.03402777777777782</v>
      </c>
      <c r="O13" s="55">
        <v>0.4604166666666667</v>
      </c>
      <c r="P13" s="54">
        <f t="shared" si="6"/>
        <v>0.038888888888888806</v>
      </c>
      <c r="Q13" s="55">
        <v>0.4993055555555555</v>
      </c>
      <c r="R13" s="54">
        <f t="shared" si="7"/>
        <v>0.041666666666666685</v>
      </c>
      <c r="S13" s="55">
        <v>0.5409722222222222</v>
      </c>
      <c r="T13" s="54">
        <f t="shared" si="8"/>
        <v>0.03680555555555565</v>
      </c>
      <c r="U13" s="55">
        <v>0.5777777777777778</v>
      </c>
      <c r="V13" s="54">
        <f t="shared" si="9"/>
        <v>0.03749999999999998</v>
      </c>
      <c r="W13" s="55">
        <v>0.6152777777777778</v>
      </c>
      <c r="X13" s="54">
        <f t="shared" si="10"/>
        <v>0.039583333333333304</v>
      </c>
      <c r="Y13" s="55">
        <v>0.6548611111111111</v>
      </c>
      <c r="Z13" s="54">
        <f t="shared" si="11"/>
        <v>0.03541666666666665</v>
      </c>
      <c r="AA13" s="55">
        <v>0.6902777777777778</v>
      </c>
      <c r="AB13" s="54">
        <f t="shared" si="12"/>
      </c>
      <c r="AC13" s="55"/>
      <c r="AD13" s="54">
        <f t="shared" si="13"/>
      </c>
      <c r="AE13" s="55"/>
      <c r="AF13" s="54">
        <f t="shared" si="14"/>
      </c>
      <c r="AG13" s="55"/>
      <c r="AH13" s="18">
        <f t="shared" si="15"/>
        <v>0.030555555555555558</v>
      </c>
      <c r="AI13" s="19">
        <f t="shared" si="16"/>
        <v>0.036237373737373735</v>
      </c>
      <c r="AJ13" s="59">
        <f t="shared" si="17"/>
        <v>0.6902777777777778</v>
      </c>
      <c r="AL13" s="1">
        <f t="shared" si="18"/>
        <v>8</v>
      </c>
      <c r="AM13" s="1" t="str">
        <f t="shared" si="19"/>
        <v>Motlík Pavel</v>
      </c>
      <c r="AN13" s="1">
        <f t="shared" si="20"/>
        <v>11</v>
      </c>
      <c r="AO13" s="57">
        <f t="shared" si="21"/>
        <v>0.6902777777777778</v>
      </c>
    </row>
    <row r="14" spans="2:41" ht="11.25">
      <c r="B14" s="7">
        <v>9</v>
      </c>
      <c r="C14" s="3" t="s">
        <v>61</v>
      </c>
      <c r="D14" s="3">
        <v>537.666666666667</v>
      </c>
      <c r="E14" s="3">
        <f t="shared" si="0"/>
        <v>11</v>
      </c>
      <c r="F14" s="54">
        <f t="shared" si="1"/>
        <v>0.03541666666666665</v>
      </c>
      <c r="G14" s="55">
        <v>0.32708333333333334</v>
      </c>
      <c r="H14" s="54">
        <f t="shared" si="2"/>
        <v>0.029166666666666674</v>
      </c>
      <c r="I14" s="55">
        <v>0.35625</v>
      </c>
      <c r="J14" s="54">
        <f t="shared" si="3"/>
        <v>0.030555555555555558</v>
      </c>
      <c r="K14" s="55">
        <v>0.38680555555555557</v>
      </c>
      <c r="L14" s="54">
        <f t="shared" si="4"/>
        <v>0.033333333333333326</v>
      </c>
      <c r="M14" s="55">
        <v>0.4201388888888889</v>
      </c>
      <c r="N14" s="54">
        <f t="shared" si="5"/>
        <v>0.036111111111111094</v>
      </c>
      <c r="O14" s="55">
        <v>0.45625</v>
      </c>
      <c r="P14" s="54">
        <f t="shared" si="6"/>
        <v>0.03680555555555559</v>
      </c>
      <c r="Q14" s="55">
        <v>0.4930555555555556</v>
      </c>
      <c r="R14" s="54">
        <f t="shared" si="7"/>
        <v>0.03888888888888886</v>
      </c>
      <c r="S14" s="55">
        <v>0.5319444444444444</v>
      </c>
      <c r="T14" s="54">
        <f t="shared" si="8"/>
        <v>0.04097222222222219</v>
      </c>
      <c r="U14" s="55">
        <v>0.5729166666666666</v>
      </c>
      <c r="V14" s="54">
        <f t="shared" si="9"/>
        <v>0.04236111111111118</v>
      </c>
      <c r="W14" s="55">
        <v>0.6152777777777778</v>
      </c>
      <c r="X14" s="54">
        <f t="shared" si="10"/>
        <v>0.040277777777777746</v>
      </c>
      <c r="Y14" s="55">
        <v>0.6555555555555556</v>
      </c>
      <c r="Z14" s="54">
        <f t="shared" si="11"/>
        <v>0.036111111111111205</v>
      </c>
      <c r="AA14" s="55">
        <v>0.6916666666666668</v>
      </c>
      <c r="AB14" s="54">
        <f t="shared" si="12"/>
      </c>
      <c r="AC14" s="55"/>
      <c r="AD14" s="54">
        <f t="shared" si="13"/>
      </c>
      <c r="AE14" s="55"/>
      <c r="AF14" s="54">
        <f t="shared" si="14"/>
      </c>
      <c r="AG14" s="55"/>
      <c r="AH14" s="18">
        <f t="shared" si="15"/>
        <v>0.029166666666666674</v>
      </c>
      <c r="AI14" s="19">
        <f t="shared" si="16"/>
        <v>0.03636363636363637</v>
      </c>
      <c r="AJ14" s="59">
        <f t="shared" si="17"/>
        <v>0.6916666666666668</v>
      </c>
      <c r="AL14" s="1">
        <f t="shared" si="18"/>
        <v>9</v>
      </c>
      <c r="AM14" s="1" t="str">
        <f t="shared" si="19"/>
        <v>Baroch Petr</v>
      </c>
      <c r="AN14" s="1">
        <f t="shared" si="20"/>
        <v>11</v>
      </c>
      <c r="AO14" s="57">
        <f t="shared" si="21"/>
        <v>0.6916666666666668</v>
      </c>
    </row>
    <row r="15" spans="2:41" ht="11.25">
      <c r="B15" s="7">
        <v>10</v>
      </c>
      <c r="C15" s="3" t="s">
        <v>53</v>
      </c>
      <c r="D15" s="3">
        <v>439</v>
      </c>
      <c r="E15" s="3">
        <f t="shared" si="0"/>
        <v>11</v>
      </c>
      <c r="F15" s="44">
        <f t="shared" si="1"/>
        <v>0.03541666666666665</v>
      </c>
      <c r="G15" s="45">
        <v>0.32708333333333334</v>
      </c>
      <c r="H15" s="44">
        <f t="shared" si="2"/>
        <v>0.029861111111111116</v>
      </c>
      <c r="I15" s="45">
        <v>0.35694444444444445</v>
      </c>
      <c r="J15" s="44">
        <f t="shared" si="3"/>
        <v>0.03125</v>
      </c>
      <c r="K15" s="45">
        <v>0.38819444444444445</v>
      </c>
      <c r="L15" s="44">
        <f t="shared" si="4"/>
        <v>0.036111111111111094</v>
      </c>
      <c r="M15" s="45">
        <v>0.42430555555555555</v>
      </c>
      <c r="N15" s="44">
        <f t="shared" si="5"/>
        <v>0.03611111111111115</v>
      </c>
      <c r="O15" s="45">
        <v>0.4604166666666667</v>
      </c>
      <c r="P15" s="44">
        <f t="shared" si="6"/>
        <v>0.036805555555555536</v>
      </c>
      <c r="Q15" s="45">
        <v>0.49722222222222223</v>
      </c>
      <c r="R15" s="44">
        <f t="shared" si="7"/>
        <v>0.040277777777777746</v>
      </c>
      <c r="S15" s="45">
        <v>0.5375</v>
      </c>
      <c r="T15" s="44">
        <f t="shared" si="8"/>
        <v>0.04166666666666674</v>
      </c>
      <c r="U15" s="45">
        <v>0.5791666666666667</v>
      </c>
      <c r="V15" s="44">
        <f t="shared" si="9"/>
        <v>0.039583333333333304</v>
      </c>
      <c r="W15" s="45">
        <v>0.61875</v>
      </c>
      <c r="X15" s="44">
        <f t="shared" si="10"/>
        <v>0.03888888888888886</v>
      </c>
      <c r="Y15" s="45">
        <v>0.6576388888888889</v>
      </c>
      <c r="Z15" s="44">
        <f t="shared" si="11"/>
        <v>0.040277777777777746</v>
      </c>
      <c r="AA15" s="45">
        <v>0.6979166666666666</v>
      </c>
      <c r="AB15" s="44">
        <f t="shared" si="12"/>
      </c>
      <c r="AC15" s="45"/>
      <c r="AD15" s="44">
        <f t="shared" si="13"/>
      </c>
      <c r="AE15" s="45"/>
      <c r="AF15" s="44">
        <f t="shared" si="14"/>
      </c>
      <c r="AG15" s="45"/>
      <c r="AH15" s="18">
        <f t="shared" si="15"/>
        <v>0.029861111111111116</v>
      </c>
      <c r="AI15" s="19">
        <f t="shared" si="16"/>
        <v>0.03693181818181818</v>
      </c>
      <c r="AJ15" s="59">
        <f t="shared" si="17"/>
        <v>0.6979166666666666</v>
      </c>
      <c r="AL15" s="1">
        <f t="shared" si="18"/>
        <v>10</v>
      </c>
      <c r="AM15" s="1" t="str">
        <f t="shared" si="19"/>
        <v>Činčera Jiří</v>
      </c>
      <c r="AN15" s="1">
        <f t="shared" si="20"/>
        <v>11</v>
      </c>
      <c r="AO15" s="57">
        <f t="shared" si="21"/>
        <v>0.6979166666666666</v>
      </c>
    </row>
    <row r="16" spans="2:41" ht="11.25">
      <c r="B16" s="7">
        <v>11</v>
      </c>
      <c r="C16" s="3" t="s">
        <v>15</v>
      </c>
      <c r="D16" s="3">
        <v>844</v>
      </c>
      <c r="E16" s="3">
        <f t="shared" si="0"/>
        <v>11</v>
      </c>
      <c r="F16" s="44">
        <f t="shared" si="1"/>
        <v>0.03541666666666665</v>
      </c>
      <c r="G16" s="45">
        <v>0.32708333333333334</v>
      </c>
      <c r="H16" s="44">
        <f t="shared" si="2"/>
        <v>0.03194444444444444</v>
      </c>
      <c r="I16" s="45">
        <v>0.3590277777777778</v>
      </c>
      <c r="J16" s="44">
        <f t="shared" si="3"/>
        <v>0.03402777777777777</v>
      </c>
      <c r="K16" s="45">
        <v>0.39305555555555555</v>
      </c>
      <c r="L16" s="44">
        <f t="shared" si="4"/>
        <v>0.03402777777777777</v>
      </c>
      <c r="M16" s="45">
        <v>0.4270833333333333</v>
      </c>
      <c r="N16" s="44">
        <f t="shared" si="5"/>
        <v>0.034722222222222265</v>
      </c>
      <c r="O16" s="45">
        <v>0.4618055555555556</v>
      </c>
      <c r="P16" s="44">
        <f t="shared" si="6"/>
        <v>0.03819444444444442</v>
      </c>
      <c r="Q16" s="45">
        <v>0.5</v>
      </c>
      <c r="R16" s="44">
        <f t="shared" si="7"/>
        <v>0.03819444444444442</v>
      </c>
      <c r="S16" s="45">
        <v>0.5381944444444444</v>
      </c>
      <c r="T16" s="44">
        <f t="shared" si="8"/>
        <v>0.040277777777777746</v>
      </c>
      <c r="U16" s="45">
        <v>0.5784722222222222</v>
      </c>
      <c r="V16" s="44">
        <f t="shared" si="9"/>
        <v>0.039583333333333415</v>
      </c>
      <c r="W16" s="45">
        <v>0.6180555555555556</v>
      </c>
      <c r="X16" s="44">
        <f t="shared" si="10"/>
        <v>0.04097222222222219</v>
      </c>
      <c r="Y16" s="45">
        <v>0.6590277777777778</v>
      </c>
      <c r="Z16" s="44">
        <f t="shared" si="11"/>
        <v>0.043055555555555625</v>
      </c>
      <c r="AA16" s="45">
        <v>0.7020833333333334</v>
      </c>
      <c r="AB16" s="44">
        <f t="shared" si="12"/>
      </c>
      <c r="AC16" s="45"/>
      <c r="AD16" s="44">
        <f t="shared" si="13"/>
      </c>
      <c r="AE16" s="45"/>
      <c r="AF16" s="44">
        <f t="shared" si="14"/>
      </c>
      <c r="AG16" s="45"/>
      <c r="AH16" s="18">
        <f t="shared" si="15"/>
        <v>0.03194444444444444</v>
      </c>
      <c r="AI16" s="19">
        <f t="shared" si="16"/>
        <v>0.037310606060606065</v>
      </c>
      <c r="AJ16" s="59">
        <f t="shared" si="17"/>
        <v>0.7020833333333334</v>
      </c>
      <c r="AL16" s="1">
        <f t="shared" si="18"/>
        <v>11</v>
      </c>
      <c r="AM16" s="1" t="str">
        <f t="shared" si="19"/>
        <v>Beneš Jaroslav</v>
      </c>
      <c r="AN16" s="1">
        <f t="shared" si="20"/>
        <v>11</v>
      </c>
      <c r="AO16" s="57">
        <f t="shared" si="21"/>
        <v>0.7020833333333334</v>
      </c>
    </row>
    <row r="17" spans="2:41" ht="11.25">
      <c r="B17" s="7">
        <v>12</v>
      </c>
      <c r="C17" s="3" t="s">
        <v>20</v>
      </c>
      <c r="D17" s="3">
        <v>520</v>
      </c>
      <c r="E17" s="3">
        <f t="shared" si="0"/>
        <v>11</v>
      </c>
      <c r="F17" s="54">
        <f t="shared" si="1"/>
        <v>0.036111111111111094</v>
      </c>
      <c r="G17" s="55">
        <v>0.3277777777777778</v>
      </c>
      <c r="H17" s="54">
        <f t="shared" si="2"/>
        <v>0.03402777777777777</v>
      </c>
      <c r="I17" s="55">
        <v>0.36180555555555555</v>
      </c>
      <c r="J17" s="54">
        <f t="shared" si="3"/>
        <v>0.03611111111111115</v>
      </c>
      <c r="K17" s="55">
        <v>0.3979166666666667</v>
      </c>
      <c r="L17" s="54">
        <f t="shared" si="4"/>
        <v>0.03611111111111104</v>
      </c>
      <c r="M17" s="55">
        <v>0.43402777777777773</v>
      </c>
      <c r="N17" s="54">
        <f t="shared" si="5"/>
        <v>0.03680555555555565</v>
      </c>
      <c r="O17" s="55">
        <v>0.4708333333333334</v>
      </c>
      <c r="P17" s="54">
        <f t="shared" si="6"/>
        <v>0.038888888888888806</v>
      </c>
      <c r="Q17" s="55">
        <v>0.5097222222222222</v>
      </c>
      <c r="R17" s="54">
        <f t="shared" si="7"/>
        <v>0.043055555555555625</v>
      </c>
      <c r="S17" s="55">
        <v>0.5527777777777778</v>
      </c>
      <c r="T17" s="54">
        <f t="shared" si="8"/>
        <v>0.04097222222222219</v>
      </c>
      <c r="U17" s="55">
        <v>0.59375</v>
      </c>
      <c r="V17" s="54">
        <f t="shared" si="9"/>
        <v>0.040277777777777746</v>
      </c>
      <c r="W17" s="55">
        <v>0.6340277777777777</v>
      </c>
      <c r="X17" s="54">
        <f t="shared" si="10"/>
        <v>0.04166666666666663</v>
      </c>
      <c r="Y17" s="55">
        <v>0.6756944444444444</v>
      </c>
      <c r="Z17" s="54">
        <f t="shared" si="11"/>
        <v>0.04791666666666672</v>
      </c>
      <c r="AA17" s="55">
        <v>0.7236111111111111</v>
      </c>
      <c r="AB17" s="54">
        <f t="shared" si="12"/>
      </c>
      <c r="AC17" s="55"/>
      <c r="AD17" s="54">
        <f t="shared" si="13"/>
      </c>
      <c r="AE17" s="55"/>
      <c r="AF17" s="54">
        <f t="shared" si="14"/>
      </c>
      <c r="AG17" s="55"/>
      <c r="AH17" s="18">
        <f t="shared" si="15"/>
        <v>0.03402777777777777</v>
      </c>
      <c r="AI17" s="19">
        <f t="shared" si="16"/>
        <v>0.039267676767676764</v>
      </c>
      <c r="AJ17" s="59">
        <f t="shared" si="17"/>
        <v>0.7236111111111111</v>
      </c>
      <c r="AL17" s="1">
        <f t="shared" si="18"/>
        <v>12</v>
      </c>
      <c r="AM17" s="1" t="str">
        <f t="shared" si="19"/>
        <v>Gryga Richard</v>
      </c>
      <c r="AN17" s="1">
        <f t="shared" si="20"/>
        <v>11</v>
      </c>
      <c r="AO17" s="57">
        <f t="shared" si="21"/>
        <v>0.7236111111111111</v>
      </c>
    </row>
    <row r="18" spans="2:41" ht="11.25">
      <c r="B18" s="7">
        <v>13</v>
      </c>
      <c r="C18" s="3" t="s">
        <v>46</v>
      </c>
      <c r="D18" s="3">
        <v>508</v>
      </c>
      <c r="E18" s="3">
        <f t="shared" si="0"/>
        <v>10</v>
      </c>
      <c r="F18" s="54">
        <f t="shared" si="1"/>
        <v>0.036805555555555536</v>
      </c>
      <c r="G18" s="55">
        <v>0.3284722222222222</v>
      </c>
      <c r="H18" s="54">
        <f t="shared" si="2"/>
        <v>0.03472222222222221</v>
      </c>
      <c r="I18" s="55">
        <v>0.36319444444444443</v>
      </c>
      <c r="J18" s="54">
        <f t="shared" si="3"/>
        <v>0.03333333333333338</v>
      </c>
      <c r="K18" s="55">
        <v>0.3965277777777778</v>
      </c>
      <c r="L18" s="54">
        <f t="shared" si="4"/>
        <v>0.03333333333333327</v>
      </c>
      <c r="M18" s="55">
        <v>0.4298611111111111</v>
      </c>
      <c r="N18" s="54">
        <f t="shared" si="5"/>
        <v>0.03541666666666665</v>
      </c>
      <c r="O18" s="55">
        <v>0.46527777777777773</v>
      </c>
      <c r="P18" s="54">
        <f t="shared" si="6"/>
        <v>0.03888888888888892</v>
      </c>
      <c r="Q18" s="55">
        <v>0.5041666666666667</v>
      </c>
      <c r="R18" s="54">
        <f t="shared" si="7"/>
        <v>0.0409722222222223</v>
      </c>
      <c r="S18" s="55">
        <v>0.545138888888889</v>
      </c>
      <c r="T18" s="54">
        <f t="shared" si="8"/>
        <v>0.0347222222222221</v>
      </c>
      <c r="U18" s="55">
        <v>0.579861111111111</v>
      </c>
      <c r="V18" s="54">
        <f t="shared" si="9"/>
        <v>0.04166666666666674</v>
      </c>
      <c r="W18" s="55">
        <v>0.6215277777777778</v>
      </c>
      <c r="X18" s="54">
        <f t="shared" si="10"/>
        <v>0.046527777777777835</v>
      </c>
      <c r="Y18" s="55">
        <v>0.6680555555555556</v>
      </c>
      <c r="Z18" s="54">
        <f t="shared" si="11"/>
      </c>
      <c r="AA18" s="55"/>
      <c r="AB18" s="54">
        <f t="shared" si="12"/>
      </c>
      <c r="AC18" s="55"/>
      <c r="AD18" s="54">
        <f t="shared" si="13"/>
      </c>
      <c r="AE18" s="55"/>
      <c r="AF18" s="54">
        <f t="shared" si="14"/>
      </c>
      <c r="AG18" s="55"/>
      <c r="AH18" s="18">
        <f t="shared" si="15"/>
        <v>0.03333333333333327</v>
      </c>
      <c r="AI18" s="19">
        <f t="shared" si="16"/>
        <v>0.037638888888888895</v>
      </c>
      <c r="AJ18" s="59">
        <f t="shared" si="17"/>
        <v>0.6680555555555556</v>
      </c>
      <c r="AL18" s="1">
        <f t="shared" si="18"/>
        <v>13</v>
      </c>
      <c r="AM18" s="1" t="str">
        <f t="shared" si="19"/>
        <v>Růžička Miloslav</v>
      </c>
      <c r="AN18" s="1">
        <f t="shared" si="20"/>
        <v>10</v>
      </c>
      <c r="AO18" s="57">
        <f t="shared" si="21"/>
        <v>0.6680555555555556</v>
      </c>
    </row>
    <row r="19" spans="2:41" ht="11.25">
      <c r="B19" s="7">
        <v>14</v>
      </c>
      <c r="C19" s="3" t="s">
        <v>62</v>
      </c>
      <c r="D19" s="3">
        <v>526</v>
      </c>
      <c r="E19" s="3">
        <f t="shared" si="0"/>
        <v>10</v>
      </c>
      <c r="F19" s="54">
        <f t="shared" si="1"/>
        <v>0.03749999999999998</v>
      </c>
      <c r="G19" s="55">
        <v>0.32916666666666666</v>
      </c>
      <c r="H19" s="54">
        <f t="shared" si="2"/>
        <v>0.03541666666666665</v>
      </c>
      <c r="I19" s="55">
        <v>0.3645833333333333</v>
      </c>
      <c r="J19" s="54">
        <f t="shared" si="3"/>
        <v>0.04097222222222219</v>
      </c>
      <c r="K19" s="55">
        <v>0.4055555555555555</v>
      </c>
      <c r="L19" s="54">
        <f t="shared" si="4"/>
        <v>0.03819444444444453</v>
      </c>
      <c r="M19" s="55">
        <v>0.44375000000000003</v>
      </c>
      <c r="N19" s="54">
        <f t="shared" si="5"/>
        <v>0.0444444444444444</v>
      </c>
      <c r="O19" s="55">
        <v>0.48819444444444443</v>
      </c>
      <c r="P19" s="54">
        <f t="shared" si="6"/>
        <v>0.04444444444444445</v>
      </c>
      <c r="Q19" s="55">
        <v>0.5326388888888889</v>
      </c>
      <c r="R19" s="54">
        <f t="shared" si="7"/>
        <v>0.0409722222222223</v>
      </c>
      <c r="S19" s="55">
        <v>0.5736111111111112</v>
      </c>
      <c r="T19" s="54">
        <f t="shared" si="8"/>
        <v>0.03888888888888875</v>
      </c>
      <c r="U19" s="55">
        <v>0.6124999999999999</v>
      </c>
      <c r="V19" s="54">
        <f t="shared" si="9"/>
        <v>0.0409722222222223</v>
      </c>
      <c r="W19" s="55">
        <v>0.6534722222222222</v>
      </c>
      <c r="X19" s="54">
        <f t="shared" si="10"/>
        <v>0.036111111111111094</v>
      </c>
      <c r="Y19" s="55">
        <v>0.6895833333333333</v>
      </c>
      <c r="Z19" s="54">
        <f t="shared" si="11"/>
      </c>
      <c r="AA19" s="55"/>
      <c r="AB19" s="54">
        <f t="shared" si="12"/>
      </c>
      <c r="AC19" s="55"/>
      <c r="AD19" s="54">
        <f t="shared" si="13"/>
      </c>
      <c r="AE19" s="55"/>
      <c r="AF19" s="54">
        <f t="shared" si="14"/>
      </c>
      <c r="AG19" s="55"/>
      <c r="AH19" s="18">
        <f t="shared" si="15"/>
        <v>0.03541666666666665</v>
      </c>
      <c r="AI19" s="19">
        <f t="shared" si="16"/>
        <v>0.03979166666666666</v>
      </c>
      <c r="AJ19" s="59">
        <f t="shared" si="17"/>
        <v>0.6895833333333333</v>
      </c>
      <c r="AL19" s="1">
        <f t="shared" si="18"/>
        <v>14</v>
      </c>
      <c r="AM19" s="1" t="str">
        <f t="shared" si="19"/>
        <v>Plzák Michal</v>
      </c>
      <c r="AN19" s="1">
        <f t="shared" si="20"/>
        <v>10</v>
      </c>
      <c r="AO19" s="57">
        <f t="shared" si="21"/>
        <v>0.6895833333333333</v>
      </c>
    </row>
    <row r="20" spans="2:41" ht="11.25">
      <c r="B20" s="7">
        <v>15</v>
      </c>
      <c r="C20" s="3" t="s">
        <v>63</v>
      </c>
      <c r="D20" s="3">
        <v>845</v>
      </c>
      <c r="E20" s="3">
        <f t="shared" si="0"/>
        <v>10</v>
      </c>
      <c r="F20" s="44">
        <f t="shared" si="1"/>
        <v>0.036111111111111094</v>
      </c>
      <c r="G20" s="45">
        <v>0.3277777777777778</v>
      </c>
      <c r="H20" s="44">
        <f t="shared" si="2"/>
        <v>0.03541666666666665</v>
      </c>
      <c r="I20" s="45">
        <v>0.36319444444444443</v>
      </c>
      <c r="J20" s="44">
        <f t="shared" si="3"/>
        <v>0.03611111111111115</v>
      </c>
      <c r="K20" s="45">
        <v>0.3993055555555556</v>
      </c>
      <c r="L20" s="44">
        <f t="shared" si="4"/>
        <v>0.03888888888888892</v>
      </c>
      <c r="M20" s="45">
        <v>0.4381944444444445</v>
      </c>
      <c r="N20" s="44">
        <f t="shared" si="5"/>
        <v>0.039583333333333304</v>
      </c>
      <c r="O20" s="45">
        <v>0.4777777777777778</v>
      </c>
      <c r="P20" s="44">
        <f t="shared" si="6"/>
        <v>0.04097222222222213</v>
      </c>
      <c r="Q20" s="45">
        <v>0.5187499999999999</v>
      </c>
      <c r="R20" s="44">
        <f t="shared" si="7"/>
        <v>0.0409722222222223</v>
      </c>
      <c r="S20" s="45">
        <v>0.5597222222222222</v>
      </c>
      <c r="T20" s="44">
        <f t="shared" si="8"/>
        <v>0.0444444444444444</v>
      </c>
      <c r="U20" s="45">
        <v>0.6041666666666666</v>
      </c>
      <c r="V20" s="44">
        <f t="shared" si="9"/>
        <v>0.04375000000000007</v>
      </c>
      <c r="W20" s="45">
        <v>0.6479166666666667</v>
      </c>
      <c r="X20" s="44">
        <f t="shared" si="10"/>
        <v>0.04236111111111107</v>
      </c>
      <c r="Y20" s="45">
        <v>0.6902777777777778</v>
      </c>
      <c r="Z20" s="44">
        <f t="shared" si="11"/>
      </c>
      <c r="AA20" s="45"/>
      <c r="AB20" s="44">
        <f t="shared" si="12"/>
      </c>
      <c r="AC20" s="45"/>
      <c r="AD20" s="44">
        <f t="shared" si="13"/>
      </c>
      <c r="AE20" s="45"/>
      <c r="AF20" s="44">
        <f t="shared" si="14"/>
      </c>
      <c r="AG20" s="45"/>
      <c r="AH20" s="18">
        <f t="shared" si="15"/>
        <v>0.03541666666666665</v>
      </c>
      <c r="AI20" s="19">
        <f t="shared" si="16"/>
        <v>0.03986111111111111</v>
      </c>
      <c r="AJ20" s="59">
        <f t="shared" si="17"/>
        <v>0.6902777777777778</v>
      </c>
      <c r="AL20" s="1">
        <f t="shared" si="18"/>
        <v>15</v>
      </c>
      <c r="AM20" s="1" t="str">
        <f t="shared" si="19"/>
        <v>Fulka Jan</v>
      </c>
      <c r="AN20" s="1">
        <f t="shared" si="20"/>
        <v>10</v>
      </c>
      <c r="AO20" s="57">
        <f t="shared" si="21"/>
        <v>0.6902777777777778</v>
      </c>
    </row>
    <row r="21" spans="2:41" ht="11.25">
      <c r="B21" s="7">
        <v>16</v>
      </c>
      <c r="C21" s="3" t="s">
        <v>45</v>
      </c>
      <c r="D21" s="3">
        <v>507</v>
      </c>
      <c r="E21" s="3">
        <f t="shared" si="0"/>
        <v>10</v>
      </c>
      <c r="F21" s="54">
        <f t="shared" si="1"/>
        <v>0.036805555555555536</v>
      </c>
      <c r="G21" s="55">
        <v>0.3284722222222222</v>
      </c>
      <c r="H21" s="54">
        <f t="shared" si="2"/>
        <v>0.03472222222222221</v>
      </c>
      <c r="I21" s="55">
        <v>0.36319444444444443</v>
      </c>
      <c r="J21" s="54">
        <f t="shared" si="3"/>
        <v>0.03611111111111115</v>
      </c>
      <c r="K21" s="55">
        <v>0.3993055555555556</v>
      </c>
      <c r="L21" s="54">
        <f t="shared" si="4"/>
        <v>0.03888888888888892</v>
      </c>
      <c r="M21" s="55">
        <v>0.4381944444444445</v>
      </c>
      <c r="N21" s="54">
        <f t="shared" si="5"/>
        <v>0.038888888888888806</v>
      </c>
      <c r="O21" s="55">
        <v>0.4770833333333333</v>
      </c>
      <c r="P21" s="54">
        <f t="shared" si="6"/>
        <v>0.043055555555555514</v>
      </c>
      <c r="Q21" s="55">
        <v>0.5201388888888888</v>
      </c>
      <c r="R21" s="54">
        <f t="shared" si="7"/>
        <v>0.043055555555555625</v>
      </c>
      <c r="S21" s="55">
        <v>0.5631944444444444</v>
      </c>
      <c r="T21" s="54">
        <f t="shared" si="8"/>
        <v>0.043055555555555625</v>
      </c>
      <c r="U21" s="55">
        <v>0.6062500000000001</v>
      </c>
      <c r="V21" s="54">
        <f t="shared" si="9"/>
        <v>0.04236111111111107</v>
      </c>
      <c r="W21" s="55">
        <v>0.6486111111111111</v>
      </c>
      <c r="X21" s="54">
        <f t="shared" si="10"/>
        <v>0.043749999999999956</v>
      </c>
      <c r="Y21" s="55">
        <v>0.6923611111111111</v>
      </c>
      <c r="Z21" s="54">
        <f t="shared" si="11"/>
      </c>
      <c r="AA21" s="55"/>
      <c r="AB21" s="54">
        <f t="shared" si="12"/>
      </c>
      <c r="AC21" s="55"/>
      <c r="AD21" s="54">
        <f t="shared" si="13"/>
      </c>
      <c r="AE21" s="55"/>
      <c r="AF21" s="54">
        <f t="shared" si="14"/>
      </c>
      <c r="AG21" s="55"/>
      <c r="AH21" s="18">
        <f t="shared" si="15"/>
        <v>0.03472222222222221</v>
      </c>
      <c r="AI21" s="19">
        <f t="shared" si="16"/>
        <v>0.04006944444444444</v>
      </c>
      <c r="AJ21" s="59">
        <f t="shared" si="17"/>
        <v>0.6923611111111111</v>
      </c>
      <c r="AL21" s="1">
        <f t="shared" si="18"/>
        <v>16</v>
      </c>
      <c r="AM21" s="1" t="str">
        <f t="shared" si="19"/>
        <v>Lejbl Ladislav</v>
      </c>
      <c r="AN21" s="1">
        <f t="shared" si="20"/>
        <v>10</v>
      </c>
      <c r="AO21" s="57">
        <f t="shared" si="21"/>
        <v>0.6923611111111111</v>
      </c>
    </row>
    <row r="22" spans="2:41" ht="11.25">
      <c r="B22" s="7">
        <v>17</v>
      </c>
      <c r="C22" s="3" t="s">
        <v>22</v>
      </c>
      <c r="D22" s="3">
        <v>842</v>
      </c>
      <c r="E22" s="3">
        <f t="shared" si="0"/>
        <v>10</v>
      </c>
      <c r="F22" s="44">
        <f t="shared" si="1"/>
        <v>0.036805555555555536</v>
      </c>
      <c r="G22" s="45">
        <v>0.3284722222222222</v>
      </c>
      <c r="H22" s="44">
        <f t="shared" si="2"/>
        <v>0.03472222222222221</v>
      </c>
      <c r="I22" s="45">
        <v>0.36319444444444443</v>
      </c>
      <c r="J22" s="44">
        <f t="shared" si="3"/>
        <v>0.03611111111111115</v>
      </c>
      <c r="K22" s="45">
        <v>0.3993055555555556</v>
      </c>
      <c r="L22" s="44">
        <f t="shared" si="4"/>
        <v>0.03888888888888892</v>
      </c>
      <c r="M22" s="45">
        <v>0.4381944444444445</v>
      </c>
      <c r="N22" s="44">
        <f t="shared" si="5"/>
        <v>0.03819444444444442</v>
      </c>
      <c r="O22" s="45">
        <v>0.4763888888888889</v>
      </c>
      <c r="P22" s="44">
        <f t="shared" si="6"/>
        <v>0.041666666666666685</v>
      </c>
      <c r="Q22" s="45">
        <v>0.5180555555555556</v>
      </c>
      <c r="R22" s="44">
        <f t="shared" si="7"/>
        <v>0.05138888888888882</v>
      </c>
      <c r="S22" s="45">
        <v>0.5694444444444444</v>
      </c>
      <c r="T22" s="44">
        <f t="shared" si="8"/>
        <v>0.04166666666666663</v>
      </c>
      <c r="U22" s="45">
        <v>0.611111111111111</v>
      </c>
      <c r="V22" s="44">
        <f t="shared" si="9"/>
        <v>0.04027777777777786</v>
      </c>
      <c r="W22" s="45">
        <v>0.6513888888888889</v>
      </c>
      <c r="X22" s="44">
        <f t="shared" si="10"/>
        <v>0.04097222222222219</v>
      </c>
      <c r="Y22" s="45">
        <v>0.6923611111111111</v>
      </c>
      <c r="Z22" s="44">
        <f t="shared" si="11"/>
      </c>
      <c r="AA22" s="45"/>
      <c r="AB22" s="44">
        <f t="shared" si="12"/>
      </c>
      <c r="AC22" s="45"/>
      <c r="AD22" s="44">
        <f t="shared" si="13"/>
      </c>
      <c r="AE22" s="45"/>
      <c r="AF22" s="44">
        <f t="shared" si="14"/>
      </c>
      <c r="AG22" s="45"/>
      <c r="AH22" s="18">
        <f t="shared" si="15"/>
        <v>0.03472222222222221</v>
      </c>
      <c r="AI22" s="19">
        <f t="shared" si="16"/>
        <v>0.04006944444444444</v>
      </c>
      <c r="AJ22" s="59">
        <f t="shared" si="17"/>
        <v>0.6923611111111111</v>
      </c>
      <c r="AL22" s="1">
        <f t="shared" si="18"/>
        <v>17</v>
      </c>
      <c r="AM22" s="1" t="str">
        <f t="shared" si="19"/>
        <v>Mráz Jan</v>
      </c>
      <c r="AN22" s="1">
        <f t="shared" si="20"/>
        <v>10</v>
      </c>
      <c r="AO22" s="57">
        <f t="shared" si="21"/>
        <v>0.6923611111111111</v>
      </c>
    </row>
    <row r="23" spans="2:41" ht="11.25">
      <c r="B23" s="7">
        <v>18</v>
      </c>
      <c r="C23" s="3" t="s">
        <v>64</v>
      </c>
      <c r="D23" s="3">
        <v>846</v>
      </c>
      <c r="E23" s="3">
        <f t="shared" si="0"/>
        <v>10</v>
      </c>
      <c r="F23" s="44">
        <f t="shared" si="1"/>
        <v>0.036805555555555536</v>
      </c>
      <c r="G23" s="45">
        <v>0.3284722222222222</v>
      </c>
      <c r="H23" s="44">
        <f t="shared" si="2"/>
        <v>0.03472222222222221</v>
      </c>
      <c r="I23" s="45">
        <v>0.36319444444444443</v>
      </c>
      <c r="J23" s="44">
        <f t="shared" si="3"/>
        <v>0.03611111111111115</v>
      </c>
      <c r="K23" s="45">
        <v>0.3993055555555556</v>
      </c>
      <c r="L23" s="44">
        <f t="shared" si="4"/>
        <v>0.039583333333333304</v>
      </c>
      <c r="M23" s="45">
        <v>0.4388888888888889</v>
      </c>
      <c r="N23" s="44">
        <f t="shared" si="5"/>
        <v>0.04097222222222224</v>
      </c>
      <c r="O23" s="45">
        <v>0.4798611111111111</v>
      </c>
      <c r="P23" s="44">
        <f t="shared" si="6"/>
        <v>0.041666666666666685</v>
      </c>
      <c r="Q23" s="45">
        <v>0.5215277777777778</v>
      </c>
      <c r="R23" s="44">
        <f t="shared" si="7"/>
        <v>0.043749999999999956</v>
      </c>
      <c r="S23" s="45">
        <v>0.5652777777777778</v>
      </c>
      <c r="T23" s="44">
        <f t="shared" si="8"/>
        <v>0.043055555555555514</v>
      </c>
      <c r="U23" s="45">
        <v>0.6083333333333333</v>
      </c>
      <c r="V23" s="44">
        <f t="shared" si="9"/>
        <v>0.04583333333333339</v>
      </c>
      <c r="W23" s="45">
        <v>0.6541666666666667</v>
      </c>
      <c r="X23" s="44">
        <f t="shared" si="10"/>
        <v>0.04583333333333339</v>
      </c>
      <c r="Y23" s="45">
        <v>0.7000000000000001</v>
      </c>
      <c r="Z23" s="44">
        <f t="shared" si="11"/>
      </c>
      <c r="AA23" s="45"/>
      <c r="AB23" s="44">
        <f t="shared" si="12"/>
      </c>
      <c r="AC23" s="45"/>
      <c r="AD23" s="44">
        <f t="shared" si="13"/>
      </c>
      <c r="AE23" s="45"/>
      <c r="AF23" s="44">
        <f t="shared" si="14"/>
      </c>
      <c r="AG23" s="45"/>
      <c r="AH23" s="18">
        <f t="shared" si="15"/>
        <v>0.03472222222222221</v>
      </c>
      <c r="AI23" s="19">
        <f t="shared" si="16"/>
        <v>0.04083333333333334</v>
      </c>
      <c r="AJ23" s="59">
        <f t="shared" si="17"/>
        <v>0.7000000000000001</v>
      </c>
      <c r="AL23" s="1">
        <f t="shared" si="18"/>
        <v>18</v>
      </c>
      <c r="AM23" s="1" t="str">
        <f t="shared" si="19"/>
        <v>Bartoš František</v>
      </c>
      <c r="AN23" s="1">
        <f t="shared" si="20"/>
        <v>10</v>
      </c>
      <c r="AO23" s="57">
        <f t="shared" si="21"/>
        <v>0.7000000000000001</v>
      </c>
    </row>
    <row r="24" spans="2:41" ht="11.25">
      <c r="B24" s="7">
        <v>19</v>
      </c>
      <c r="C24" s="3" t="s">
        <v>25</v>
      </c>
      <c r="D24" s="3">
        <v>515</v>
      </c>
      <c r="E24" s="3">
        <f t="shared" si="0"/>
        <v>10</v>
      </c>
      <c r="F24" s="54">
        <f t="shared" si="1"/>
        <v>0.03749999999999998</v>
      </c>
      <c r="G24" s="55">
        <v>0.32916666666666666</v>
      </c>
      <c r="H24" s="54">
        <f t="shared" si="2"/>
        <v>0.03611111111111115</v>
      </c>
      <c r="I24" s="55">
        <v>0.3652777777777778</v>
      </c>
      <c r="J24" s="54">
        <f t="shared" si="3"/>
        <v>0.03749999999999992</v>
      </c>
      <c r="K24" s="55">
        <v>0.40277777777777773</v>
      </c>
      <c r="L24" s="54">
        <f t="shared" si="4"/>
        <v>0.03750000000000003</v>
      </c>
      <c r="M24" s="55">
        <v>0.44027777777777777</v>
      </c>
      <c r="N24" s="54">
        <f t="shared" si="5"/>
        <v>0.03958333333333336</v>
      </c>
      <c r="O24" s="55">
        <v>0.4798611111111111</v>
      </c>
      <c r="P24" s="54">
        <f t="shared" si="6"/>
        <v>0.045138888888888895</v>
      </c>
      <c r="Q24" s="55">
        <v>0.525</v>
      </c>
      <c r="R24" s="54">
        <f t="shared" si="7"/>
        <v>0.04236111111111107</v>
      </c>
      <c r="S24" s="55">
        <v>0.5673611111111111</v>
      </c>
      <c r="T24" s="54">
        <f t="shared" si="8"/>
        <v>0.04444444444444451</v>
      </c>
      <c r="U24" s="55">
        <v>0.6118055555555556</v>
      </c>
      <c r="V24" s="54">
        <f t="shared" si="9"/>
        <v>0.04791666666666661</v>
      </c>
      <c r="W24" s="55">
        <v>0.6597222222222222</v>
      </c>
      <c r="X24" s="54">
        <f t="shared" si="10"/>
        <v>0.043749999999999956</v>
      </c>
      <c r="Y24" s="55">
        <v>0.7034722222222222</v>
      </c>
      <c r="Z24" s="54">
        <f t="shared" si="11"/>
      </c>
      <c r="AA24" s="55"/>
      <c r="AB24" s="54">
        <f t="shared" si="12"/>
      </c>
      <c r="AC24" s="55"/>
      <c r="AD24" s="54">
        <f t="shared" si="13"/>
      </c>
      <c r="AE24" s="55"/>
      <c r="AF24" s="54">
        <f t="shared" si="14"/>
      </c>
      <c r="AG24" s="55"/>
      <c r="AH24" s="18">
        <f t="shared" si="15"/>
        <v>0.03611111111111115</v>
      </c>
      <c r="AI24" s="19">
        <f t="shared" si="16"/>
        <v>0.04118055555555555</v>
      </c>
      <c r="AJ24" s="59">
        <f t="shared" si="17"/>
        <v>0.7034722222222222</v>
      </c>
      <c r="AL24" s="1">
        <f t="shared" si="18"/>
        <v>19</v>
      </c>
      <c r="AM24" s="1" t="str">
        <f t="shared" si="19"/>
        <v>Gryga Petr</v>
      </c>
      <c r="AN24" s="1">
        <f t="shared" si="20"/>
        <v>10</v>
      </c>
      <c r="AO24" s="57">
        <f t="shared" si="21"/>
        <v>0.7034722222222222</v>
      </c>
    </row>
    <row r="25" spans="2:41" ht="11.25">
      <c r="B25" s="7">
        <v>20</v>
      </c>
      <c r="C25" s="3" t="s">
        <v>32</v>
      </c>
      <c r="D25" s="3">
        <v>523</v>
      </c>
      <c r="E25" s="3">
        <f t="shared" si="0"/>
        <v>10</v>
      </c>
      <c r="F25" s="54">
        <f t="shared" si="1"/>
        <v>0.036111111111111094</v>
      </c>
      <c r="G25" s="55">
        <v>0.3277777777777778</v>
      </c>
      <c r="H25" s="54">
        <f t="shared" si="2"/>
        <v>0.03472222222222221</v>
      </c>
      <c r="I25" s="55">
        <v>0.3625</v>
      </c>
      <c r="J25" s="54">
        <f t="shared" si="3"/>
        <v>0.03680555555555559</v>
      </c>
      <c r="K25" s="55">
        <v>0.3993055555555556</v>
      </c>
      <c r="L25" s="54">
        <f t="shared" si="4"/>
        <v>0.04305555555555557</v>
      </c>
      <c r="M25" s="55">
        <v>0.44236111111111115</v>
      </c>
      <c r="N25" s="54">
        <f t="shared" si="5"/>
        <v>0.040277777777777746</v>
      </c>
      <c r="O25" s="55">
        <v>0.4826388888888889</v>
      </c>
      <c r="P25" s="54">
        <f t="shared" si="6"/>
        <v>0.048611111111111105</v>
      </c>
      <c r="Q25" s="55">
        <v>0.53125</v>
      </c>
      <c r="R25" s="54">
        <f t="shared" si="7"/>
        <v>0.04513888888888895</v>
      </c>
      <c r="S25" s="55">
        <v>0.576388888888889</v>
      </c>
      <c r="T25" s="54">
        <f t="shared" si="8"/>
        <v>0.04513888888888884</v>
      </c>
      <c r="U25" s="55">
        <v>0.6215277777777778</v>
      </c>
      <c r="V25" s="54">
        <f t="shared" si="9"/>
        <v>0.043055555555555514</v>
      </c>
      <c r="W25" s="55">
        <v>0.6645833333333333</v>
      </c>
      <c r="X25" s="54">
        <f t="shared" si="10"/>
        <v>0.0444444444444444</v>
      </c>
      <c r="Y25" s="55">
        <v>0.7090277777777777</v>
      </c>
      <c r="Z25" s="54">
        <f t="shared" si="11"/>
      </c>
      <c r="AA25" s="55"/>
      <c r="AB25" s="54">
        <f t="shared" si="12"/>
      </c>
      <c r="AC25" s="55"/>
      <c r="AD25" s="54">
        <f t="shared" si="13"/>
      </c>
      <c r="AE25" s="55"/>
      <c r="AF25" s="54">
        <f t="shared" si="14"/>
      </c>
      <c r="AG25" s="55"/>
      <c r="AH25" s="18">
        <f t="shared" si="15"/>
        <v>0.03472222222222221</v>
      </c>
      <c r="AI25" s="19">
        <f t="shared" si="16"/>
        <v>0.0417361111111111</v>
      </c>
      <c r="AJ25" s="59">
        <f t="shared" si="17"/>
        <v>0.7090277777777777</v>
      </c>
      <c r="AL25" s="1">
        <f t="shared" si="18"/>
        <v>20</v>
      </c>
      <c r="AM25" s="1" t="str">
        <f t="shared" si="19"/>
        <v>Sýkora Jaroslav</v>
      </c>
      <c r="AN25" s="1">
        <f t="shared" si="20"/>
        <v>10</v>
      </c>
      <c r="AO25" s="57">
        <f t="shared" si="21"/>
        <v>0.7090277777777777</v>
      </c>
    </row>
    <row r="26" spans="2:41" ht="11.25">
      <c r="B26" s="7">
        <v>21</v>
      </c>
      <c r="C26" s="3" t="s">
        <v>23</v>
      </c>
      <c r="D26" s="3">
        <v>536.166666666667</v>
      </c>
      <c r="E26" s="3">
        <f t="shared" si="0"/>
        <v>10</v>
      </c>
      <c r="F26" s="54">
        <f t="shared" si="1"/>
        <v>0.036111111111111094</v>
      </c>
      <c r="G26" s="55">
        <v>0.3277777777777778</v>
      </c>
      <c r="H26" s="54">
        <f t="shared" si="2"/>
        <v>0.03541666666666665</v>
      </c>
      <c r="I26" s="55">
        <v>0.36319444444444443</v>
      </c>
      <c r="J26" s="54">
        <f t="shared" si="3"/>
        <v>0.03541666666666665</v>
      </c>
      <c r="K26" s="55">
        <v>0.3986111111111111</v>
      </c>
      <c r="L26" s="54">
        <f t="shared" si="4"/>
        <v>0.0402777777777778</v>
      </c>
      <c r="M26" s="55">
        <v>0.4388888888888889</v>
      </c>
      <c r="N26" s="54">
        <f t="shared" si="5"/>
        <v>0.03888888888888892</v>
      </c>
      <c r="O26" s="55">
        <v>0.4777777777777778</v>
      </c>
      <c r="P26" s="54">
        <f t="shared" si="6"/>
        <v>0.04722222222222222</v>
      </c>
      <c r="Q26" s="55">
        <v>0.525</v>
      </c>
      <c r="R26" s="54">
        <f t="shared" si="7"/>
        <v>0.04791666666666661</v>
      </c>
      <c r="S26" s="55">
        <v>0.5729166666666666</v>
      </c>
      <c r="T26" s="54">
        <f t="shared" si="8"/>
        <v>0.050694444444444486</v>
      </c>
      <c r="U26" s="55">
        <v>0.6236111111111111</v>
      </c>
      <c r="V26" s="54">
        <f t="shared" si="9"/>
        <v>0.04513888888888895</v>
      </c>
      <c r="W26" s="55">
        <v>0.6687500000000001</v>
      </c>
      <c r="X26" s="54">
        <f t="shared" si="10"/>
        <v>0.04166666666666663</v>
      </c>
      <c r="Y26" s="55">
        <v>0.7104166666666667</v>
      </c>
      <c r="Z26" s="54">
        <f t="shared" si="11"/>
      </c>
      <c r="AA26" s="55"/>
      <c r="AB26" s="54">
        <f t="shared" si="12"/>
      </c>
      <c r="AC26" s="55"/>
      <c r="AD26" s="54">
        <f t="shared" si="13"/>
      </c>
      <c r="AE26" s="55"/>
      <c r="AF26" s="54">
        <f t="shared" si="14"/>
      </c>
      <c r="AG26" s="55"/>
      <c r="AH26" s="18">
        <f t="shared" si="15"/>
        <v>0.03541666666666665</v>
      </c>
      <c r="AI26" s="19">
        <f t="shared" si="16"/>
        <v>0.041875</v>
      </c>
      <c r="AJ26" s="59">
        <f t="shared" si="17"/>
        <v>0.7104166666666667</v>
      </c>
      <c r="AL26" s="1">
        <f t="shared" si="18"/>
        <v>21</v>
      </c>
      <c r="AM26" s="1" t="str">
        <f t="shared" si="19"/>
        <v>Vitásek Petr</v>
      </c>
      <c r="AN26" s="1">
        <f t="shared" si="20"/>
        <v>10</v>
      </c>
      <c r="AO26" s="57">
        <f t="shared" si="21"/>
        <v>0.7104166666666667</v>
      </c>
    </row>
    <row r="27" spans="2:41" ht="11.25">
      <c r="B27" s="7">
        <v>22</v>
      </c>
      <c r="C27" s="3" t="s">
        <v>27</v>
      </c>
      <c r="D27" s="3">
        <v>529</v>
      </c>
      <c r="E27" s="3">
        <f t="shared" si="0"/>
        <v>10</v>
      </c>
      <c r="F27" s="54">
        <f t="shared" si="1"/>
        <v>0.03749999999999998</v>
      </c>
      <c r="G27" s="55">
        <v>0.32916666666666666</v>
      </c>
      <c r="H27" s="54">
        <f t="shared" si="2"/>
        <v>0.03541666666666665</v>
      </c>
      <c r="I27" s="55">
        <v>0.3645833333333333</v>
      </c>
      <c r="J27" s="54">
        <f t="shared" si="3"/>
        <v>0.04305555555555557</v>
      </c>
      <c r="K27" s="55">
        <v>0.4076388888888889</v>
      </c>
      <c r="L27" s="54">
        <f t="shared" si="4"/>
        <v>0.0402777777777778</v>
      </c>
      <c r="M27" s="55">
        <v>0.4479166666666667</v>
      </c>
      <c r="N27" s="54">
        <f t="shared" si="5"/>
        <v>0.043055555555555514</v>
      </c>
      <c r="O27" s="55">
        <v>0.4909722222222222</v>
      </c>
      <c r="P27" s="54">
        <f t="shared" si="6"/>
        <v>0.04652777777777778</v>
      </c>
      <c r="Q27" s="55">
        <v>0.5375</v>
      </c>
      <c r="R27" s="54">
        <f t="shared" si="7"/>
        <v>0.043749999999999956</v>
      </c>
      <c r="S27" s="55">
        <v>0.5812499999999999</v>
      </c>
      <c r="T27" s="54">
        <f t="shared" si="8"/>
        <v>0.04583333333333339</v>
      </c>
      <c r="U27" s="55">
        <v>0.6270833333333333</v>
      </c>
      <c r="V27" s="54">
        <f t="shared" si="9"/>
        <v>0.04513888888888884</v>
      </c>
      <c r="W27" s="55">
        <v>0.6722222222222222</v>
      </c>
      <c r="X27" s="54">
        <f t="shared" si="10"/>
        <v>0.04375000000000007</v>
      </c>
      <c r="Y27" s="55">
        <v>0.7159722222222222</v>
      </c>
      <c r="Z27" s="54">
        <f t="shared" si="11"/>
      </c>
      <c r="AA27" s="55"/>
      <c r="AB27" s="54">
        <f t="shared" si="12"/>
      </c>
      <c r="AC27" s="55"/>
      <c r="AD27" s="54">
        <f t="shared" si="13"/>
      </c>
      <c r="AE27" s="55"/>
      <c r="AF27" s="54">
        <f t="shared" si="14"/>
      </c>
      <c r="AG27" s="55"/>
      <c r="AH27" s="18">
        <f t="shared" si="15"/>
        <v>0.03541666666666665</v>
      </c>
      <c r="AI27" s="19">
        <f t="shared" si="16"/>
        <v>0.042430555555555555</v>
      </c>
      <c r="AJ27" s="59">
        <f t="shared" si="17"/>
        <v>0.7159722222222222</v>
      </c>
      <c r="AL27" s="1">
        <f t="shared" si="18"/>
        <v>22</v>
      </c>
      <c r="AM27" s="1" t="str">
        <f t="shared" si="19"/>
        <v>Havlíček Michal</v>
      </c>
      <c r="AN27" s="1">
        <f t="shared" si="20"/>
        <v>10</v>
      </c>
      <c r="AO27" s="57">
        <f t="shared" si="21"/>
        <v>0.7159722222222222</v>
      </c>
    </row>
    <row r="28" spans="2:41" ht="11.25">
      <c r="B28" s="7">
        <v>23</v>
      </c>
      <c r="C28" s="3" t="s">
        <v>48</v>
      </c>
      <c r="D28" s="3">
        <v>511</v>
      </c>
      <c r="E28" s="3">
        <f t="shared" si="0"/>
        <v>9</v>
      </c>
      <c r="F28" s="54">
        <f t="shared" si="1"/>
        <v>0.03541666666666665</v>
      </c>
      <c r="G28" s="55">
        <v>0.32708333333333334</v>
      </c>
      <c r="H28" s="54">
        <f t="shared" si="2"/>
        <v>0.029861111111111116</v>
      </c>
      <c r="I28" s="55">
        <v>0.35694444444444445</v>
      </c>
      <c r="J28" s="54">
        <f t="shared" si="3"/>
        <v>0.03125</v>
      </c>
      <c r="K28" s="55">
        <v>0.38819444444444445</v>
      </c>
      <c r="L28" s="54">
        <f t="shared" si="4"/>
        <v>0.032638888888888884</v>
      </c>
      <c r="M28" s="55">
        <v>0.42083333333333334</v>
      </c>
      <c r="N28" s="54">
        <f t="shared" si="5"/>
        <v>0.03194444444444444</v>
      </c>
      <c r="O28" s="55">
        <v>0.4527777777777778</v>
      </c>
      <c r="P28" s="54">
        <f t="shared" si="6"/>
        <v>0.05416666666666664</v>
      </c>
      <c r="Q28" s="55">
        <v>0.5069444444444444</v>
      </c>
      <c r="R28" s="54">
        <f t="shared" si="7"/>
        <v>0.036111111111111094</v>
      </c>
      <c r="S28" s="55">
        <v>0.5430555555555555</v>
      </c>
      <c r="T28" s="54">
        <f t="shared" si="8"/>
        <v>0.04166666666666674</v>
      </c>
      <c r="U28" s="55">
        <v>0.5847222222222223</v>
      </c>
      <c r="V28" s="54">
        <f t="shared" si="9"/>
        <v>0.039583333333333304</v>
      </c>
      <c r="W28" s="55">
        <v>0.6243055555555556</v>
      </c>
      <c r="X28" s="54">
        <f t="shared" si="10"/>
      </c>
      <c r="Y28" s="55"/>
      <c r="Z28" s="54">
        <f t="shared" si="11"/>
      </c>
      <c r="AA28" s="55"/>
      <c r="AB28" s="54">
        <f t="shared" si="12"/>
      </c>
      <c r="AC28" s="55"/>
      <c r="AD28" s="54">
        <f t="shared" si="13"/>
      </c>
      <c r="AE28" s="55"/>
      <c r="AF28" s="54">
        <f t="shared" si="14"/>
      </c>
      <c r="AG28" s="55"/>
      <c r="AH28" s="18">
        <f t="shared" si="15"/>
        <v>0.029861111111111116</v>
      </c>
      <c r="AI28" s="19">
        <f t="shared" si="16"/>
        <v>0.036959876543209876</v>
      </c>
      <c r="AJ28" s="59">
        <f t="shared" si="17"/>
        <v>0.6243055555555556</v>
      </c>
      <c r="AL28" s="1">
        <f t="shared" si="18"/>
        <v>23</v>
      </c>
      <c r="AM28" s="1" t="str">
        <f t="shared" si="19"/>
        <v>Lazur Luděk</v>
      </c>
      <c r="AN28" s="1">
        <f t="shared" si="20"/>
        <v>9</v>
      </c>
      <c r="AO28" s="57">
        <f t="shared" si="21"/>
        <v>0.6243055555555556</v>
      </c>
    </row>
    <row r="29" spans="2:41" ht="11.25">
      <c r="B29" s="7">
        <v>24</v>
      </c>
      <c r="C29" s="3" t="s">
        <v>28</v>
      </c>
      <c r="D29" s="3">
        <v>504</v>
      </c>
      <c r="E29" s="3">
        <f t="shared" si="0"/>
        <v>9</v>
      </c>
      <c r="F29" s="54">
        <f t="shared" si="1"/>
        <v>0.03819444444444442</v>
      </c>
      <c r="G29" s="55">
        <v>0.3298611111111111</v>
      </c>
      <c r="H29" s="54">
        <f t="shared" si="2"/>
        <v>0.03749999999999998</v>
      </c>
      <c r="I29" s="55">
        <v>0.3673611111111111</v>
      </c>
      <c r="J29" s="54">
        <f t="shared" si="3"/>
        <v>0.039583333333333415</v>
      </c>
      <c r="K29" s="55">
        <v>0.4069444444444445</v>
      </c>
      <c r="L29" s="54">
        <f t="shared" si="4"/>
        <v>0.043055555555555514</v>
      </c>
      <c r="M29" s="55">
        <v>0.45</v>
      </c>
      <c r="N29" s="54">
        <f t="shared" si="5"/>
        <v>0.04305555555555557</v>
      </c>
      <c r="O29" s="55">
        <v>0.4930555555555556</v>
      </c>
      <c r="P29" s="54">
        <f t="shared" si="6"/>
        <v>0.046527777777777724</v>
      </c>
      <c r="Q29" s="55">
        <v>0.5395833333333333</v>
      </c>
      <c r="R29" s="54">
        <f t="shared" si="7"/>
        <v>0.046527777777777835</v>
      </c>
      <c r="S29" s="55">
        <v>0.5861111111111111</v>
      </c>
      <c r="T29" s="54">
        <f t="shared" si="8"/>
        <v>0.050000000000000044</v>
      </c>
      <c r="U29" s="55">
        <v>0.6361111111111112</v>
      </c>
      <c r="V29" s="54">
        <f t="shared" si="9"/>
        <v>0.05277777777777781</v>
      </c>
      <c r="W29" s="55">
        <v>0.688888888888889</v>
      </c>
      <c r="X29" s="54">
        <f t="shared" si="10"/>
      </c>
      <c r="Y29" s="55"/>
      <c r="Z29" s="54">
        <f t="shared" si="11"/>
      </c>
      <c r="AA29" s="55"/>
      <c r="AB29" s="54">
        <f t="shared" si="12"/>
      </c>
      <c r="AC29" s="55"/>
      <c r="AD29" s="54">
        <f t="shared" si="13"/>
      </c>
      <c r="AE29" s="55"/>
      <c r="AF29" s="54">
        <f t="shared" si="14"/>
      </c>
      <c r="AG29" s="55"/>
      <c r="AH29" s="18">
        <f t="shared" si="15"/>
        <v>0.03749999999999998</v>
      </c>
      <c r="AI29" s="19">
        <f t="shared" si="16"/>
        <v>0.044135802469135815</v>
      </c>
      <c r="AJ29" s="59">
        <f t="shared" si="17"/>
        <v>0.688888888888889</v>
      </c>
      <c r="AL29" s="1">
        <f t="shared" si="18"/>
        <v>24</v>
      </c>
      <c r="AM29" s="1" t="str">
        <f t="shared" si="19"/>
        <v>Holas Jaromír</v>
      </c>
      <c r="AN29" s="1">
        <f t="shared" si="20"/>
        <v>9</v>
      </c>
      <c r="AO29" s="57">
        <f t="shared" si="21"/>
        <v>0.688888888888889</v>
      </c>
    </row>
    <row r="30" spans="2:41" ht="11.25">
      <c r="B30" s="7">
        <v>25</v>
      </c>
      <c r="C30" s="3" t="s">
        <v>26</v>
      </c>
      <c r="D30" s="3">
        <v>534.666666666667</v>
      </c>
      <c r="E30" s="3">
        <f t="shared" si="0"/>
        <v>9</v>
      </c>
      <c r="F30" s="54">
        <f t="shared" si="1"/>
        <v>0.036805555555555536</v>
      </c>
      <c r="G30" s="55">
        <v>0.3284722222222222</v>
      </c>
      <c r="H30" s="54">
        <f t="shared" si="2"/>
        <v>0.03541666666666665</v>
      </c>
      <c r="I30" s="55">
        <v>0.3638888888888889</v>
      </c>
      <c r="J30" s="54">
        <f t="shared" si="3"/>
        <v>0.04375000000000001</v>
      </c>
      <c r="K30" s="55">
        <v>0.4076388888888889</v>
      </c>
      <c r="L30" s="54">
        <f t="shared" si="4"/>
        <v>0.034722222222222265</v>
      </c>
      <c r="M30" s="55">
        <v>0.44236111111111115</v>
      </c>
      <c r="N30" s="54">
        <f t="shared" si="5"/>
        <v>0.04930555555555555</v>
      </c>
      <c r="O30" s="55">
        <v>0.4916666666666667</v>
      </c>
      <c r="P30" s="54">
        <f t="shared" si="6"/>
        <v>0.04513888888888884</v>
      </c>
      <c r="Q30" s="55">
        <v>0.5368055555555555</v>
      </c>
      <c r="R30" s="54">
        <f t="shared" si="7"/>
        <v>0.047222222222222276</v>
      </c>
      <c r="S30" s="55">
        <v>0.5840277777777778</v>
      </c>
      <c r="T30" s="54">
        <f t="shared" si="8"/>
        <v>0.05694444444444435</v>
      </c>
      <c r="U30" s="55">
        <v>0.6409722222222222</v>
      </c>
      <c r="V30" s="54">
        <f t="shared" si="9"/>
        <v>0.05277777777777781</v>
      </c>
      <c r="W30" s="55">
        <v>0.69375</v>
      </c>
      <c r="X30" s="54">
        <f t="shared" si="10"/>
      </c>
      <c r="Y30" s="55"/>
      <c r="Z30" s="54">
        <f t="shared" si="11"/>
      </c>
      <c r="AA30" s="55"/>
      <c r="AB30" s="54">
        <f t="shared" si="12"/>
      </c>
      <c r="AC30" s="55"/>
      <c r="AD30" s="54">
        <f t="shared" si="13"/>
      </c>
      <c r="AE30" s="55"/>
      <c r="AF30" s="54">
        <f t="shared" si="14"/>
      </c>
      <c r="AG30" s="55"/>
      <c r="AH30" s="18">
        <f t="shared" si="15"/>
        <v>0.034722222222222265</v>
      </c>
      <c r="AI30" s="19">
        <f t="shared" si="16"/>
        <v>0.044675925925925924</v>
      </c>
      <c r="AJ30" s="59">
        <f t="shared" si="17"/>
        <v>0.69375</v>
      </c>
      <c r="AL30" s="1">
        <f t="shared" si="18"/>
        <v>25</v>
      </c>
      <c r="AM30" s="1" t="str">
        <f t="shared" si="19"/>
        <v>Doležal Petr</v>
      </c>
      <c r="AN30" s="1">
        <f t="shared" si="20"/>
        <v>9</v>
      </c>
      <c r="AO30" s="57">
        <f t="shared" si="21"/>
        <v>0.69375</v>
      </c>
    </row>
    <row r="31" spans="2:41" ht="11.25">
      <c r="B31" s="7">
        <v>26</v>
      </c>
      <c r="C31" s="3" t="s">
        <v>24</v>
      </c>
      <c r="D31" s="3">
        <v>506</v>
      </c>
      <c r="E31" s="3">
        <f t="shared" si="0"/>
        <v>9</v>
      </c>
      <c r="F31" s="54">
        <f t="shared" si="1"/>
        <v>0.03819444444444442</v>
      </c>
      <c r="G31" s="55">
        <v>0.3298611111111111</v>
      </c>
      <c r="H31" s="54">
        <f t="shared" si="2"/>
        <v>0.038194444444444475</v>
      </c>
      <c r="I31" s="55">
        <v>0.3680555555555556</v>
      </c>
      <c r="J31" s="54">
        <f t="shared" si="3"/>
        <v>0.0402777777777778</v>
      </c>
      <c r="K31" s="55">
        <v>0.4083333333333334</v>
      </c>
      <c r="L31" s="54">
        <f t="shared" si="4"/>
        <v>0.043749999999999956</v>
      </c>
      <c r="M31" s="55">
        <v>0.45208333333333334</v>
      </c>
      <c r="N31" s="54">
        <f t="shared" si="5"/>
        <v>0.04583333333333328</v>
      </c>
      <c r="O31" s="55">
        <v>0.4979166666666666</v>
      </c>
      <c r="P31" s="54">
        <f t="shared" si="6"/>
        <v>0.05625000000000008</v>
      </c>
      <c r="Q31" s="55">
        <v>0.5541666666666667</v>
      </c>
      <c r="R31" s="54">
        <f t="shared" si="7"/>
        <v>0.0444444444444444</v>
      </c>
      <c r="S31" s="55">
        <v>0.5986111111111111</v>
      </c>
      <c r="T31" s="54">
        <f t="shared" si="8"/>
        <v>0.04583333333333339</v>
      </c>
      <c r="U31" s="55">
        <v>0.6444444444444445</v>
      </c>
      <c r="V31" s="54">
        <f t="shared" si="9"/>
        <v>0.054166666666666585</v>
      </c>
      <c r="W31" s="55">
        <v>0.6986111111111111</v>
      </c>
      <c r="X31" s="54">
        <f t="shared" si="10"/>
      </c>
      <c r="Y31" s="55"/>
      <c r="Z31" s="54">
        <f t="shared" si="11"/>
      </c>
      <c r="AA31" s="55"/>
      <c r="AB31" s="54">
        <f t="shared" si="12"/>
      </c>
      <c r="AC31" s="55"/>
      <c r="AD31" s="54">
        <f t="shared" si="13"/>
      </c>
      <c r="AE31" s="55"/>
      <c r="AF31" s="54">
        <f t="shared" si="14"/>
      </c>
      <c r="AG31" s="55"/>
      <c r="AH31" s="18">
        <f t="shared" si="15"/>
        <v>0.03819444444444442</v>
      </c>
      <c r="AI31" s="19">
        <f t="shared" si="16"/>
        <v>0.04521604938271604</v>
      </c>
      <c r="AJ31" s="59">
        <f t="shared" si="17"/>
        <v>0.6986111111111111</v>
      </c>
      <c r="AL31" s="1">
        <f t="shared" si="18"/>
        <v>26</v>
      </c>
      <c r="AM31" s="1" t="str">
        <f t="shared" si="19"/>
        <v>Záhorec František</v>
      </c>
      <c r="AN31" s="1">
        <f t="shared" si="20"/>
        <v>9</v>
      </c>
      <c r="AO31" s="57">
        <f t="shared" si="21"/>
        <v>0.6986111111111111</v>
      </c>
    </row>
    <row r="32" spans="2:41" ht="11.25">
      <c r="B32" s="7">
        <v>27</v>
      </c>
      <c r="C32" s="3" t="s">
        <v>65</v>
      </c>
      <c r="D32" s="3">
        <v>355</v>
      </c>
      <c r="E32" s="3">
        <f t="shared" si="0"/>
        <v>9</v>
      </c>
      <c r="F32" s="44">
        <f t="shared" si="1"/>
        <v>0.047222222222222165</v>
      </c>
      <c r="G32" s="45">
        <v>0.33888888888888885</v>
      </c>
      <c r="H32" s="44">
        <f t="shared" si="2"/>
        <v>0.04513888888888895</v>
      </c>
      <c r="I32" s="45">
        <v>0.3840277777777778</v>
      </c>
      <c r="J32" s="44">
        <f t="shared" si="3"/>
        <v>0.03749999999999998</v>
      </c>
      <c r="K32" s="45">
        <v>0.4215277777777778</v>
      </c>
      <c r="L32" s="44">
        <f t="shared" si="4"/>
        <v>0.0402777777777778</v>
      </c>
      <c r="M32" s="45">
        <v>0.4618055555555556</v>
      </c>
      <c r="N32" s="44">
        <f t="shared" si="5"/>
        <v>0.05694444444444435</v>
      </c>
      <c r="O32" s="45">
        <v>0.5187499999999999</v>
      </c>
      <c r="P32" s="44">
        <f t="shared" si="6"/>
        <v>0.05208333333333337</v>
      </c>
      <c r="Q32" s="45">
        <v>0.5708333333333333</v>
      </c>
      <c r="R32" s="44">
        <f t="shared" si="7"/>
        <v>0.054166666666666696</v>
      </c>
      <c r="S32" s="45">
        <v>0.625</v>
      </c>
      <c r="T32" s="44">
        <f t="shared" si="8"/>
        <v>0.050694444444444375</v>
      </c>
      <c r="U32" s="45">
        <v>0.6756944444444444</v>
      </c>
      <c r="V32" s="44">
        <f t="shared" si="9"/>
        <v>0.04583333333333339</v>
      </c>
      <c r="W32" s="45">
        <v>0.7215277777777778</v>
      </c>
      <c r="X32" s="44">
        <f t="shared" si="10"/>
      </c>
      <c r="Y32" s="45"/>
      <c r="Z32" s="44">
        <f t="shared" si="11"/>
      </c>
      <c r="AA32" s="45"/>
      <c r="AB32" s="44">
        <f t="shared" si="12"/>
      </c>
      <c r="AC32" s="45"/>
      <c r="AD32" s="44">
        <f t="shared" si="13"/>
      </c>
      <c r="AE32" s="45"/>
      <c r="AF32" s="44">
        <f t="shared" si="14"/>
      </c>
      <c r="AG32" s="45"/>
      <c r="AH32" s="18">
        <f t="shared" si="15"/>
        <v>0.03749999999999998</v>
      </c>
      <c r="AI32" s="19">
        <f t="shared" si="16"/>
        <v>0.047762345679012344</v>
      </c>
      <c r="AJ32" s="59">
        <f t="shared" si="17"/>
        <v>0.7215277777777778</v>
      </c>
      <c r="AL32" s="1">
        <f t="shared" si="18"/>
        <v>27</v>
      </c>
      <c r="AM32" s="1" t="str">
        <f t="shared" si="19"/>
        <v>Horník Karel</v>
      </c>
      <c r="AN32" s="1">
        <f t="shared" si="20"/>
        <v>9</v>
      </c>
      <c r="AO32" s="57">
        <f t="shared" si="21"/>
        <v>0.7215277777777778</v>
      </c>
    </row>
    <row r="33" spans="2:41" ht="11.25">
      <c r="B33" s="7">
        <v>28</v>
      </c>
      <c r="C33" s="3" t="s">
        <v>49</v>
      </c>
      <c r="D33" s="3">
        <v>521</v>
      </c>
      <c r="E33" s="3">
        <f t="shared" si="0"/>
        <v>9</v>
      </c>
      <c r="F33" s="54">
        <f t="shared" si="1"/>
        <v>0.039583333333333304</v>
      </c>
      <c r="G33" s="55">
        <v>0.33125</v>
      </c>
      <c r="H33" s="54">
        <f t="shared" si="2"/>
        <v>0.04097222222222224</v>
      </c>
      <c r="I33" s="55">
        <v>0.37222222222222223</v>
      </c>
      <c r="J33" s="54">
        <f t="shared" si="3"/>
        <v>0.04444444444444445</v>
      </c>
      <c r="K33" s="55">
        <v>0.4166666666666667</v>
      </c>
      <c r="L33" s="54">
        <f t="shared" si="4"/>
        <v>0.04375000000000001</v>
      </c>
      <c r="M33" s="55">
        <v>0.4604166666666667</v>
      </c>
      <c r="N33" s="54">
        <f t="shared" si="5"/>
        <v>0.04930555555555549</v>
      </c>
      <c r="O33" s="55">
        <v>0.5097222222222222</v>
      </c>
      <c r="P33" s="54">
        <f t="shared" si="6"/>
        <v>0.054166666666666696</v>
      </c>
      <c r="Q33" s="55">
        <v>0.5638888888888889</v>
      </c>
      <c r="R33" s="54">
        <f t="shared" si="7"/>
        <v>0.05208333333333337</v>
      </c>
      <c r="S33" s="55">
        <v>0.6159722222222223</v>
      </c>
      <c r="T33" s="54">
        <f t="shared" si="8"/>
        <v>0.05138888888888882</v>
      </c>
      <c r="U33" s="55">
        <v>0.6673611111111111</v>
      </c>
      <c r="V33" s="54">
        <f t="shared" si="9"/>
        <v>0.05555555555555569</v>
      </c>
      <c r="W33" s="55">
        <v>0.7229166666666668</v>
      </c>
      <c r="X33" s="54">
        <f t="shared" si="10"/>
      </c>
      <c r="Y33" s="55"/>
      <c r="Z33" s="54">
        <f t="shared" si="11"/>
      </c>
      <c r="AA33" s="55"/>
      <c r="AB33" s="54">
        <f t="shared" si="12"/>
      </c>
      <c r="AC33" s="55"/>
      <c r="AD33" s="54">
        <f t="shared" si="13"/>
      </c>
      <c r="AE33" s="55"/>
      <c r="AF33" s="54">
        <f t="shared" si="14"/>
      </c>
      <c r="AG33" s="55"/>
      <c r="AH33" s="18">
        <f t="shared" si="15"/>
        <v>0.039583333333333304</v>
      </c>
      <c r="AI33" s="19">
        <f t="shared" si="16"/>
        <v>0.04791666666666668</v>
      </c>
      <c r="AJ33" s="59">
        <f t="shared" si="17"/>
        <v>0.7229166666666668</v>
      </c>
      <c r="AL33" s="1">
        <f t="shared" si="18"/>
        <v>28</v>
      </c>
      <c r="AM33" s="1" t="str">
        <f t="shared" si="19"/>
        <v>Pryl Dobromil</v>
      </c>
      <c r="AN33" s="1">
        <f t="shared" si="20"/>
        <v>9</v>
      </c>
      <c r="AO33" s="57">
        <f t="shared" si="21"/>
        <v>0.7229166666666668</v>
      </c>
    </row>
    <row r="34" spans="2:41" ht="11.25">
      <c r="B34" s="7">
        <v>29</v>
      </c>
      <c r="C34" s="3" t="s">
        <v>66</v>
      </c>
      <c r="D34" s="3">
        <v>849</v>
      </c>
      <c r="E34" s="3">
        <f t="shared" si="0"/>
        <v>8</v>
      </c>
      <c r="F34" s="44">
        <f t="shared" si="1"/>
        <v>0.036111111111111094</v>
      </c>
      <c r="G34" s="45">
        <v>0.3277777777777778</v>
      </c>
      <c r="H34" s="44">
        <f t="shared" si="2"/>
        <v>0.033333333333333326</v>
      </c>
      <c r="I34" s="45">
        <v>0.3611111111111111</v>
      </c>
      <c r="J34" s="44">
        <f t="shared" si="3"/>
        <v>0.03958333333333336</v>
      </c>
      <c r="K34" s="45">
        <v>0.40069444444444446</v>
      </c>
      <c r="L34" s="44">
        <f t="shared" si="4"/>
        <v>0.03888888888888892</v>
      </c>
      <c r="M34" s="45">
        <v>0.4395833333333334</v>
      </c>
      <c r="N34" s="44">
        <f t="shared" si="5"/>
        <v>0.04583333333333328</v>
      </c>
      <c r="O34" s="45">
        <v>0.48541666666666666</v>
      </c>
      <c r="P34" s="44">
        <f t="shared" si="6"/>
        <v>0.04652777777777778</v>
      </c>
      <c r="Q34" s="45">
        <v>0.5319444444444444</v>
      </c>
      <c r="R34" s="44">
        <f t="shared" si="7"/>
        <v>0.039583333333333304</v>
      </c>
      <c r="S34" s="45">
        <v>0.5715277777777777</v>
      </c>
      <c r="T34" s="44">
        <f t="shared" si="8"/>
        <v>0.04583333333333339</v>
      </c>
      <c r="U34" s="45">
        <v>0.6173611111111111</v>
      </c>
      <c r="V34" s="44">
        <f t="shared" si="9"/>
      </c>
      <c r="W34" s="45"/>
      <c r="X34" s="44">
        <f t="shared" si="10"/>
      </c>
      <c r="Y34" s="45"/>
      <c r="Z34" s="44">
        <f t="shared" si="11"/>
      </c>
      <c r="AA34" s="45"/>
      <c r="AB34" s="44">
        <f t="shared" si="12"/>
      </c>
      <c r="AC34" s="45"/>
      <c r="AD34" s="44">
        <f t="shared" si="13"/>
      </c>
      <c r="AE34" s="45"/>
      <c r="AF34" s="44">
        <f t="shared" si="14"/>
      </c>
      <c r="AG34" s="45"/>
      <c r="AH34" s="18">
        <f t="shared" si="15"/>
        <v>0.033333333333333326</v>
      </c>
      <c r="AI34" s="19">
        <f t="shared" si="16"/>
        <v>0.04071180555555556</v>
      </c>
      <c r="AJ34" s="59">
        <f t="shared" si="17"/>
        <v>0.6173611111111111</v>
      </c>
      <c r="AL34" s="1">
        <f t="shared" si="18"/>
        <v>29</v>
      </c>
      <c r="AM34" s="1" t="str">
        <f t="shared" si="19"/>
        <v>Pelikán Robert</v>
      </c>
      <c r="AN34" s="1">
        <f t="shared" si="20"/>
        <v>8</v>
      </c>
      <c r="AO34" s="57">
        <f t="shared" si="21"/>
        <v>0.6173611111111111</v>
      </c>
    </row>
    <row r="35" spans="2:41" ht="11.25">
      <c r="B35" s="7">
        <v>30</v>
      </c>
      <c r="C35" s="3" t="s">
        <v>43</v>
      </c>
      <c r="D35" s="3">
        <v>503</v>
      </c>
      <c r="E35" s="3">
        <f t="shared" si="0"/>
        <v>8</v>
      </c>
      <c r="F35" s="54">
        <f t="shared" si="1"/>
        <v>0.04236111111111113</v>
      </c>
      <c r="G35" s="55">
        <v>0.3340277777777778</v>
      </c>
      <c r="H35" s="54">
        <f t="shared" si="2"/>
        <v>0.038888888888888806</v>
      </c>
      <c r="I35" s="55">
        <v>0.3729166666666666</v>
      </c>
      <c r="J35" s="54">
        <f t="shared" si="3"/>
        <v>0.03680555555555565</v>
      </c>
      <c r="K35" s="55">
        <v>0.40972222222222227</v>
      </c>
      <c r="L35" s="54">
        <f t="shared" si="4"/>
        <v>0.040277777777777746</v>
      </c>
      <c r="M35" s="55">
        <v>0.45</v>
      </c>
      <c r="N35" s="54">
        <f t="shared" si="5"/>
        <v>0.043749999999999956</v>
      </c>
      <c r="O35" s="55">
        <v>0.49374999999999997</v>
      </c>
      <c r="P35" s="54">
        <f t="shared" si="6"/>
        <v>0.04236111111111113</v>
      </c>
      <c r="Q35" s="55">
        <v>0.5361111111111111</v>
      </c>
      <c r="R35" s="54">
        <f t="shared" si="7"/>
        <v>0.046527777777777724</v>
      </c>
      <c r="S35" s="55">
        <v>0.5826388888888888</v>
      </c>
      <c r="T35" s="54">
        <f t="shared" si="8"/>
        <v>0.046527777777777835</v>
      </c>
      <c r="U35" s="55">
        <v>0.6291666666666667</v>
      </c>
      <c r="V35" s="54">
        <f t="shared" si="9"/>
      </c>
      <c r="W35" s="55"/>
      <c r="X35" s="54">
        <f t="shared" si="10"/>
      </c>
      <c r="Y35" s="55"/>
      <c r="Z35" s="54">
        <f t="shared" si="11"/>
      </c>
      <c r="AA35" s="55"/>
      <c r="AB35" s="54">
        <f t="shared" si="12"/>
      </c>
      <c r="AC35" s="55"/>
      <c r="AD35" s="54">
        <f t="shared" si="13"/>
      </c>
      <c r="AE35" s="55"/>
      <c r="AF35" s="54">
        <f t="shared" si="14"/>
      </c>
      <c r="AG35" s="55"/>
      <c r="AH35" s="18">
        <f t="shared" si="15"/>
        <v>0.03680555555555565</v>
      </c>
      <c r="AI35" s="19">
        <f t="shared" si="16"/>
        <v>0.042187499999999996</v>
      </c>
      <c r="AJ35" s="59">
        <f t="shared" si="17"/>
        <v>0.6291666666666667</v>
      </c>
      <c r="AL35" s="1">
        <f t="shared" si="18"/>
        <v>30</v>
      </c>
      <c r="AM35" s="1" t="str">
        <f t="shared" si="19"/>
        <v>Homola Radek</v>
      </c>
      <c r="AN35" s="1">
        <f t="shared" si="20"/>
        <v>8</v>
      </c>
      <c r="AO35" s="57">
        <f t="shared" si="21"/>
        <v>0.6291666666666667</v>
      </c>
    </row>
    <row r="36" spans="2:41" ht="11.25">
      <c r="B36" s="7">
        <v>31</v>
      </c>
      <c r="C36" s="3" t="s">
        <v>44</v>
      </c>
      <c r="D36" s="3">
        <v>505</v>
      </c>
      <c r="E36" s="3">
        <f t="shared" si="0"/>
        <v>8</v>
      </c>
      <c r="F36" s="54">
        <f t="shared" si="1"/>
        <v>0.06527777777777777</v>
      </c>
      <c r="G36" s="55">
        <v>0.35694444444444445</v>
      </c>
      <c r="H36" s="54">
        <f t="shared" si="2"/>
        <v>0.03541666666666665</v>
      </c>
      <c r="I36" s="55">
        <v>0.3923611111111111</v>
      </c>
      <c r="J36" s="54">
        <f t="shared" si="3"/>
        <v>0.03541666666666671</v>
      </c>
      <c r="K36" s="55">
        <v>0.4277777777777778</v>
      </c>
      <c r="L36" s="54">
        <f t="shared" si="4"/>
        <v>0.03749999999999992</v>
      </c>
      <c r="M36" s="55">
        <v>0.46527777777777773</v>
      </c>
      <c r="N36" s="54">
        <f t="shared" si="5"/>
        <v>0.04236111111111113</v>
      </c>
      <c r="O36" s="55">
        <v>0.5076388888888889</v>
      </c>
      <c r="P36" s="54">
        <f t="shared" si="6"/>
        <v>0.050000000000000044</v>
      </c>
      <c r="Q36" s="55">
        <v>0.5576388888888889</v>
      </c>
      <c r="R36" s="54">
        <f t="shared" si="7"/>
        <v>0.04097222222222219</v>
      </c>
      <c r="S36" s="55">
        <v>0.5986111111111111</v>
      </c>
      <c r="T36" s="54">
        <f t="shared" si="8"/>
        <v>0.04166666666666674</v>
      </c>
      <c r="U36" s="55">
        <v>0.6402777777777778</v>
      </c>
      <c r="V36" s="54">
        <f t="shared" si="9"/>
      </c>
      <c r="W36" s="55"/>
      <c r="X36" s="54">
        <f t="shared" si="10"/>
      </c>
      <c r="Y36" s="55"/>
      <c r="Z36" s="54">
        <f t="shared" si="11"/>
      </c>
      <c r="AA36" s="55"/>
      <c r="AB36" s="54">
        <f t="shared" si="12"/>
      </c>
      <c r="AC36" s="55"/>
      <c r="AD36" s="54">
        <f t="shared" si="13"/>
      </c>
      <c r="AE36" s="55"/>
      <c r="AF36" s="54">
        <f t="shared" si="14"/>
      </c>
      <c r="AG36" s="55"/>
      <c r="AH36" s="18">
        <f t="shared" si="15"/>
        <v>0.03541666666666665</v>
      </c>
      <c r="AI36" s="19">
        <f t="shared" si="16"/>
        <v>0.043576388888888894</v>
      </c>
      <c r="AJ36" s="59">
        <f t="shared" si="17"/>
        <v>0.6402777777777778</v>
      </c>
      <c r="AL36" s="1">
        <f t="shared" si="18"/>
        <v>31</v>
      </c>
      <c r="AM36" s="1" t="str">
        <f t="shared" si="19"/>
        <v>Kubát Jan</v>
      </c>
      <c r="AN36" s="1">
        <f t="shared" si="20"/>
        <v>8</v>
      </c>
      <c r="AO36" s="57">
        <f t="shared" si="21"/>
        <v>0.6402777777777778</v>
      </c>
    </row>
    <row r="37" spans="2:41" ht="11.25">
      <c r="B37" s="7">
        <v>32</v>
      </c>
      <c r="C37" s="3" t="s">
        <v>54</v>
      </c>
      <c r="D37" s="3">
        <v>441</v>
      </c>
      <c r="E37" s="3">
        <f t="shared" si="0"/>
        <v>8</v>
      </c>
      <c r="F37" s="44">
        <f t="shared" si="1"/>
        <v>0.039583333333333304</v>
      </c>
      <c r="G37" s="45">
        <v>0.33125</v>
      </c>
      <c r="H37" s="44">
        <f t="shared" si="2"/>
        <v>0.03958333333333336</v>
      </c>
      <c r="I37" s="45">
        <v>0.37083333333333335</v>
      </c>
      <c r="J37" s="44">
        <f t="shared" si="3"/>
        <v>0.04097222222222219</v>
      </c>
      <c r="K37" s="45">
        <v>0.41180555555555554</v>
      </c>
      <c r="L37" s="44">
        <f t="shared" si="4"/>
        <v>0.04375000000000001</v>
      </c>
      <c r="M37" s="45">
        <v>0.45555555555555555</v>
      </c>
      <c r="N37" s="44">
        <f t="shared" si="5"/>
        <v>0.045138888888888895</v>
      </c>
      <c r="O37" s="45">
        <v>0.5006944444444444</v>
      </c>
      <c r="P37" s="44">
        <f t="shared" si="6"/>
        <v>0.05208333333333337</v>
      </c>
      <c r="Q37" s="45">
        <v>0.5527777777777778</v>
      </c>
      <c r="R37" s="44">
        <f t="shared" si="7"/>
        <v>0.05138888888888882</v>
      </c>
      <c r="S37" s="45">
        <v>0.6041666666666666</v>
      </c>
      <c r="T37" s="44">
        <f t="shared" si="8"/>
        <v>0.05277777777777781</v>
      </c>
      <c r="U37" s="45">
        <v>0.6569444444444444</v>
      </c>
      <c r="V37" s="44">
        <f t="shared" si="9"/>
      </c>
      <c r="W37" s="45"/>
      <c r="X37" s="44">
        <f t="shared" si="10"/>
      </c>
      <c r="Y37" s="45"/>
      <c r="Z37" s="44">
        <f t="shared" si="11"/>
      </c>
      <c r="AA37" s="45"/>
      <c r="AB37" s="44">
        <f t="shared" si="12"/>
      </c>
      <c r="AC37" s="45"/>
      <c r="AD37" s="44">
        <f t="shared" si="13"/>
      </c>
      <c r="AE37" s="45"/>
      <c r="AF37" s="44">
        <f t="shared" si="14"/>
      </c>
      <c r="AG37" s="45"/>
      <c r="AH37" s="18">
        <f t="shared" si="15"/>
        <v>0.039583333333333304</v>
      </c>
      <c r="AI37" s="19">
        <f t="shared" si="16"/>
        <v>0.04565972222222222</v>
      </c>
      <c r="AJ37" s="59">
        <f t="shared" si="17"/>
        <v>0.6569444444444444</v>
      </c>
      <c r="AL37" s="1">
        <f t="shared" si="18"/>
        <v>32</v>
      </c>
      <c r="AM37" s="1" t="str">
        <f t="shared" si="19"/>
        <v>Uhlíř Luděk</v>
      </c>
      <c r="AN37" s="1">
        <f t="shared" si="20"/>
        <v>8</v>
      </c>
      <c r="AO37" s="57">
        <f t="shared" si="21"/>
        <v>0.6569444444444444</v>
      </c>
    </row>
    <row r="38" spans="2:41" ht="11.25">
      <c r="B38" s="7">
        <v>33</v>
      </c>
      <c r="C38" s="3" t="s">
        <v>29</v>
      </c>
      <c r="D38" s="3">
        <v>843</v>
      </c>
      <c r="E38" s="3">
        <f aca="true" t="shared" si="22" ref="E38:E60">COUNT(G38,I38,K38,M38,O38,Q38,S38,U38,W38,Y38,AA38,AC38,AE38,AG38)</f>
        <v>8</v>
      </c>
      <c r="F38" s="44">
        <f aca="true" t="shared" si="23" ref="F38:F69">IF(ISBLANK(G38),"",G38-TIME(7,0,0))</f>
        <v>0.045138888888888895</v>
      </c>
      <c r="G38" s="45">
        <v>0.3368055555555556</v>
      </c>
      <c r="H38" s="44">
        <f aca="true" t="shared" si="24" ref="H38:H69">IF(ISBLANK(I38),"",I38-G38)</f>
        <v>0.046527777777777724</v>
      </c>
      <c r="I38" s="45">
        <v>0.3833333333333333</v>
      </c>
      <c r="J38" s="44">
        <f aca="true" t="shared" si="25" ref="J38:J69">IF(ISBLANK(K38),"",K38-I38)</f>
        <v>0.047222222222222276</v>
      </c>
      <c r="K38" s="45">
        <v>0.4305555555555556</v>
      </c>
      <c r="L38" s="44">
        <f aca="true" t="shared" si="26" ref="L38:L69">IF(ISBLANK(M38),"",M38-K38)</f>
        <v>0.05069444444444443</v>
      </c>
      <c r="M38" s="45">
        <v>0.48125</v>
      </c>
      <c r="N38" s="44">
        <f aca="true" t="shared" si="27" ref="N38:N69">IF(ISBLANK(O38),"",O38-M38)</f>
        <v>0.05694444444444441</v>
      </c>
      <c r="O38" s="45">
        <v>0.5381944444444444</v>
      </c>
      <c r="P38" s="44">
        <f aca="true" t="shared" si="28" ref="P38:P69">IF(ISBLANK(Q38),"",Q38-O38)</f>
        <v>0.05555555555555558</v>
      </c>
      <c r="Q38" s="45">
        <v>0.59375</v>
      </c>
      <c r="R38" s="44">
        <f aca="true" t="shared" si="29" ref="R38:R69">IF(ISBLANK(S38),"",S38-Q38)</f>
        <v>0.05625000000000002</v>
      </c>
      <c r="S38" s="45">
        <v>0.65</v>
      </c>
      <c r="T38" s="44">
        <f aca="true" t="shared" si="30" ref="T38:T69">IF(ISBLANK(U38),"",U38-S38)</f>
        <v>0.054166666666666585</v>
      </c>
      <c r="U38" s="45">
        <v>0.7041666666666666</v>
      </c>
      <c r="V38" s="44">
        <f aca="true" t="shared" si="31" ref="V38:V69">IF(ISBLANK(W38),"",W38-U38)</f>
      </c>
      <c r="W38" s="45"/>
      <c r="X38" s="44">
        <f aca="true" t="shared" si="32" ref="X38:X69">IF(ISBLANK(Y38),"",Y38-W38)</f>
      </c>
      <c r="Y38" s="45"/>
      <c r="Z38" s="44">
        <f aca="true" t="shared" si="33" ref="Z38:Z69">IF(ISBLANK(AA38),"",AA38-Y38)</f>
      </c>
      <c r="AA38" s="45"/>
      <c r="AB38" s="44">
        <f aca="true" t="shared" si="34" ref="AB38:AB69">IF(ISBLANK(AC38),"",AC38-AA38)</f>
      </c>
      <c r="AC38" s="45"/>
      <c r="AD38" s="44">
        <f aca="true" t="shared" si="35" ref="AD38:AD69">IF(ISBLANK(AE38),"",AE38-AC38)</f>
      </c>
      <c r="AE38" s="45"/>
      <c r="AF38" s="44">
        <f aca="true" t="shared" si="36" ref="AF38:AF69">IF(ISBLANK(AG38),"",AG38-AE38)</f>
      </c>
      <c r="AG38" s="45"/>
      <c r="AH38" s="18">
        <f t="shared" si="15"/>
        <v>0.045138888888888895</v>
      </c>
      <c r="AI38" s="19">
        <f t="shared" si="16"/>
        <v>0.05156249999999999</v>
      </c>
      <c r="AJ38" s="59">
        <f aca="true" t="shared" si="37" ref="AJ38:AJ60">MAX(G38,I38,K38,M38,O38,Q38,S38,U38,W38,Y38,AA38,AC38,AE38,AG38)</f>
        <v>0.7041666666666666</v>
      </c>
      <c r="AL38" s="1">
        <f t="shared" si="18"/>
        <v>33</v>
      </c>
      <c r="AM38" s="1" t="str">
        <f t="shared" si="19"/>
        <v>Teringl Petr</v>
      </c>
      <c r="AN38" s="1">
        <f t="shared" si="20"/>
        <v>8</v>
      </c>
      <c r="AO38" s="57">
        <f t="shared" si="21"/>
        <v>0.7041666666666666</v>
      </c>
    </row>
    <row r="39" spans="2:41" ht="11.25">
      <c r="B39" s="7">
        <v>34</v>
      </c>
      <c r="C39" s="3" t="s">
        <v>31</v>
      </c>
      <c r="D39" s="3">
        <v>254</v>
      </c>
      <c r="E39" s="3">
        <f t="shared" si="22"/>
        <v>8</v>
      </c>
      <c r="F39" s="44">
        <f t="shared" si="23"/>
        <v>0.0673611111111111</v>
      </c>
      <c r="G39" s="45">
        <v>0.3590277777777778</v>
      </c>
      <c r="H39" s="44">
        <f t="shared" si="24"/>
        <v>0.04999999999999999</v>
      </c>
      <c r="I39" s="45">
        <v>0.40902777777777777</v>
      </c>
      <c r="J39" s="44">
        <f t="shared" si="25"/>
        <v>0.050000000000000044</v>
      </c>
      <c r="K39" s="45">
        <v>0.4590277777777778</v>
      </c>
      <c r="L39" s="44">
        <f t="shared" si="26"/>
        <v>0.0527777777777777</v>
      </c>
      <c r="M39" s="45">
        <v>0.5118055555555555</v>
      </c>
      <c r="N39" s="44">
        <f t="shared" si="27"/>
        <v>0.05277777777777781</v>
      </c>
      <c r="O39" s="45">
        <v>0.5645833333333333</v>
      </c>
      <c r="P39" s="44">
        <f t="shared" si="28"/>
        <v>0.05138888888888893</v>
      </c>
      <c r="Q39" s="45">
        <v>0.6159722222222223</v>
      </c>
      <c r="R39" s="44">
        <f t="shared" si="29"/>
        <v>0.05486111111111114</v>
      </c>
      <c r="S39" s="45">
        <v>0.6708333333333334</v>
      </c>
      <c r="T39" s="44">
        <f t="shared" si="30"/>
        <v>0.061111111111111005</v>
      </c>
      <c r="U39" s="45">
        <v>0.7319444444444444</v>
      </c>
      <c r="V39" s="44">
        <f t="shared" si="31"/>
      </c>
      <c r="W39" s="45"/>
      <c r="X39" s="44">
        <f t="shared" si="32"/>
      </c>
      <c r="Y39" s="45"/>
      <c r="Z39" s="44">
        <f t="shared" si="33"/>
      </c>
      <c r="AA39" s="45"/>
      <c r="AB39" s="44">
        <f t="shared" si="34"/>
      </c>
      <c r="AC39" s="45"/>
      <c r="AD39" s="44">
        <f t="shared" si="35"/>
      </c>
      <c r="AE39" s="45"/>
      <c r="AF39" s="44">
        <f t="shared" si="36"/>
      </c>
      <c r="AG39" s="45"/>
      <c r="AH39" s="18">
        <f t="shared" si="15"/>
        <v>0.04999999999999999</v>
      </c>
      <c r="AI39" s="19">
        <f t="shared" si="16"/>
        <v>0.055034722222222214</v>
      </c>
      <c r="AJ39" s="59">
        <f t="shared" si="37"/>
        <v>0.7319444444444444</v>
      </c>
      <c r="AL39" s="1">
        <f t="shared" si="18"/>
        <v>34</v>
      </c>
      <c r="AM39" s="1" t="str">
        <f t="shared" si="19"/>
        <v>Krsek Martin</v>
      </c>
      <c r="AN39" s="1">
        <f t="shared" si="20"/>
        <v>8</v>
      </c>
      <c r="AO39" s="57">
        <f t="shared" si="21"/>
        <v>0.7319444444444444</v>
      </c>
    </row>
    <row r="40" spans="2:41" ht="11.25">
      <c r="B40" s="7">
        <v>35</v>
      </c>
      <c r="C40" s="3" t="s">
        <v>42</v>
      </c>
      <c r="D40" s="3">
        <v>502</v>
      </c>
      <c r="E40" s="3">
        <f t="shared" si="22"/>
        <v>7</v>
      </c>
      <c r="F40" s="54">
        <f t="shared" si="23"/>
        <v>0.04236111111111113</v>
      </c>
      <c r="G40" s="55">
        <v>0.3340277777777778</v>
      </c>
      <c r="H40" s="54">
        <f t="shared" si="24"/>
        <v>0.038888888888888806</v>
      </c>
      <c r="I40" s="55">
        <v>0.3729166666666666</v>
      </c>
      <c r="J40" s="54">
        <f t="shared" si="25"/>
        <v>0.03750000000000003</v>
      </c>
      <c r="K40" s="55">
        <v>0.41041666666666665</v>
      </c>
      <c r="L40" s="54">
        <f t="shared" si="26"/>
        <v>0.03958333333333336</v>
      </c>
      <c r="M40" s="55">
        <v>0.45</v>
      </c>
      <c r="N40" s="54">
        <f t="shared" si="27"/>
        <v>0.04444444444444445</v>
      </c>
      <c r="O40" s="55">
        <v>0.49444444444444446</v>
      </c>
      <c r="P40" s="54">
        <f t="shared" si="28"/>
        <v>0.04583333333333328</v>
      </c>
      <c r="Q40" s="55">
        <v>0.5402777777777777</v>
      </c>
      <c r="R40" s="54">
        <f t="shared" si="29"/>
        <v>0.050000000000000044</v>
      </c>
      <c r="S40" s="55">
        <v>0.5902777777777778</v>
      </c>
      <c r="T40" s="54">
        <f t="shared" si="30"/>
      </c>
      <c r="U40" s="55"/>
      <c r="V40" s="54">
        <f t="shared" si="31"/>
      </c>
      <c r="W40" s="55"/>
      <c r="X40" s="54">
        <f t="shared" si="32"/>
      </c>
      <c r="Y40" s="55"/>
      <c r="Z40" s="54">
        <f t="shared" si="33"/>
      </c>
      <c r="AA40" s="55"/>
      <c r="AB40" s="54">
        <f t="shared" si="34"/>
      </c>
      <c r="AC40" s="55"/>
      <c r="AD40" s="54">
        <f t="shared" si="35"/>
      </c>
      <c r="AE40" s="55"/>
      <c r="AF40" s="54">
        <f t="shared" si="36"/>
      </c>
      <c r="AG40" s="55"/>
      <c r="AH40" s="18">
        <f t="shared" si="15"/>
        <v>0.03750000000000003</v>
      </c>
      <c r="AI40" s="19">
        <f t="shared" si="16"/>
        <v>0.04265873015873016</v>
      </c>
      <c r="AJ40" s="59">
        <f t="shared" si="37"/>
        <v>0.5902777777777778</v>
      </c>
      <c r="AL40" s="1">
        <f t="shared" si="18"/>
        <v>35</v>
      </c>
      <c r="AM40" s="1" t="str">
        <f t="shared" si="19"/>
        <v>Novotný Jaroslav</v>
      </c>
      <c r="AN40" s="1">
        <f t="shared" si="20"/>
        <v>7</v>
      </c>
      <c r="AO40" s="57">
        <f t="shared" si="21"/>
        <v>0.5902777777777778</v>
      </c>
    </row>
    <row r="41" spans="2:41" ht="11.25">
      <c r="B41" s="7">
        <v>36</v>
      </c>
      <c r="C41" s="3" t="s">
        <v>51</v>
      </c>
      <c r="D41" s="3">
        <v>530</v>
      </c>
      <c r="E41" s="3">
        <f t="shared" si="22"/>
        <v>7</v>
      </c>
      <c r="F41" s="54">
        <f t="shared" si="23"/>
        <v>0.036805555555555536</v>
      </c>
      <c r="G41" s="55">
        <v>0.3284722222222222</v>
      </c>
      <c r="H41" s="54">
        <f t="shared" si="24"/>
        <v>0.03680555555555559</v>
      </c>
      <c r="I41" s="55">
        <v>0.3652777777777778</v>
      </c>
      <c r="J41" s="54">
        <f t="shared" si="25"/>
        <v>0.04305555555555557</v>
      </c>
      <c r="K41" s="55">
        <v>0.4083333333333334</v>
      </c>
      <c r="L41" s="54">
        <f t="shared" si="26"/>
        <v>0.04513888888888884</v>
      </c>
      <c r="M41" s="55">
        <v>0.4534722222222222</v>
      </c>
      <c r="N41" s="54">
        <f t="shared" si="27"/>
        <v>0.05069444444444443</v>
      </c>
      <c r="O41" s="55">
        <v>0.5041666666666667</v>
      </c>
      <c r="P41" s="54">
        <f t="shared" si="28"/>
        <v>0.04861111111111116</v>
      </c>
      <c r="Q41" s="55">
        <v>0.5527777777777778</v>
      </c>
      <c r="R41" s="54">
        <f t="shared" si="29"/>
        <v>0.054166666666666585</v>
      </c>
      <c r="S41" s="55">
        <v>0.6069444444444444</v>
      </c>
      <c r="T41" s="54">
        <f t="shared" si="30"/>
      </c>
      <c r="U41" s="55"/>
      <c r="V41" s="54">
        <f t="shared" si="31"/>
      </c>
      <c r="W41" s="55"/>
      <c r="X41" s="54">
        <f t="shared" si="32"/>
      </c>
      <c r="Y41" s="55"/>
      <c r="Z41" s="54">
        <f t="shared" si="33"/>
      </c>
      <c r="AA41" s="55"/>
      <c r="AB41" s="54">
        <f t="shared" si="34"/>
      </c>
      <c r="AC41" s="55"/>
      <c r="AD41" s="54">
        <f t="shared" si="35"/>
      </c>
      <c r="AE41" s="55"/>
      <c r="AF41" s="54">
        <f t="shared" si="36"/>
      </c>
      <c r="AG41" s="55"/>
      <c r="AH41" s="18">
        <f t="shared" si="15"/>
        <v>0.036805555555555536</v>
      </c>
      <c r="AI41" s="19">
        <f t="shared" si="16"/>
        <v>0.04503968253968253</v>
      </c>
      <c r="AJ41" s="59">
        <f t="shared" si="37"/>
        <v>0.6069444444444444</v>
      </c>
      <c r="AL41" s="1">
        <f t="shared" si="18"/>
        <v>36</v>
      </c>
      <c r="AM41" s="1" t="str">
        <f t="shared" si="19"/>
        <v>Glaser</v>
      </c>
      <c r="AN41" s="1">
        <f t="shared" si="20"/>
        <v>7</v>
      </c>
      <c r="AO41" s="57">
        <f t="shared" si="21"/>
        <v>0.6069444444444444</v>
      </c>
    </row>
    <row r="42" spans="2:41" ht="11.25">
      <c r="B42" s="7">
        <v>37</v>
      </c>
      <c r="C42" s="3" t="s">
        <v>33</v>
      </c>
      <c r="D42" s="3">
        <v>461</v>
      </c>
      <c r="E42" s="3">
        <f t="shared" si="22"/>
        <v>7</v>
      </c>
      <c r="F42" s="44">
        <f t="shared" si="23"/>
        <v>0.13611111111111113</v>
      </c>
      <c r="G42" s="45">
        <v>0.4277777777777778</v>
      </c>
      <c r="H42" s="44">
        <f t="shared" si="24"/>
        <v>0.034722222222222154</v>
      </c>
      <c r="I42" s="45">
        <v>0.46249999999999997</v>
      </c>
      <c r="J42" s="44">
        <f t="shared" si="25"/>
        <v>0.036805555555555536</v>
      </c>
      <c r="K42" s="45">
        <v>0.4993055555555555</v>
      </c>
      <c r="L42" s="44">
        <f t="shared" si="26"/>
        <v>0.04236111111111113</v>
      </c>
      <c r="M42" s="45">
        <v>0.5416666666666666</v>
      </c>
      <c r="N42" s="44">
        <f t="shared" si="27"/>
        <v>0.04444444444444451</v>
      </c>
      <c r="O42" s="45">
        <v>0.5861111111111111</v>
      </c>
      <c r="P42" s="44">
        <f t="shared" si="28"/>
        <v>0.0444444444444444</v>
      </c>
      <c r="Q42" s="45">
        <v>0.6305555555555555</v>
      </c>
      <c r="R42" s="44">
        <f t="shared" si="29"/>
        <v>0.04861111111111116</v>
      </c>
      <c r="S42" s="45">
        <v>0.6791666666666667</v>
      </c>
      <c r="T42" s="44">
        <f t="shared" si="30"/>
      </c>
      <c r="U42" s="45"/>
      <c r="V42" s="44">
        <f t="shared" si="31"/>
      </c>
      <c r="W42" s="45"/>
      <c r="X42" s="44">
        <f t="shared" si="32"/>
      </c>
      <c r="Y42" s="45"/>
      <c r="Z42" s="44">
        <f t="shared" si="33"/>
      </c>
      <c r="AA42" s="45"/>
      <c r="AB42" s="44">
        <f t="shared" si="34"/>
      </c>
      <c r="AC42" s="45"/>
      <c r="AD42" s="44">
        <f t="shared" si="35"/>
      </c>
      <c r="AE42" s="45"/>
      <c r="AF42" s="44">
        <f t="shared" si="36"/>
      </c>
      <c r="AG42" s="45"/>
      <c r="AH42" s="18">
        <f t="shared" si="15"/>
        <v>0.034722222222222154</v>
      </c>
      <c r="AI42" s="19">
        <f t="shared" si="16"/>
        <v>0.05535714285714286</v>
      </c>
      <c r="AJ42" s="59">
        <f t="shared" si="37"/>
        <v>0.6791666666666667</v>
      </c>
      <c r="AL42" s="1">
        <f t="shared" si="18"/>
        <v>37</v>
      </c>
      <c r="AM42" s="1" t="str">
        <f t="shared" si="19"/>
        <v>Paule Slávek</v>
      </c>
      <c r="AN42" s="1">
        <f t="shared" si="20"/>
        <v>7</v>
      </c>
      <c r="AO42" s="57">
        <f t="shared" si="21"/>
        <v>0.6791666666666667</v>
      </c>
    </row>
    <row r="43" spans="2:41" ht="11.25">
      <c r="B43" s="7">
        <v>38</v>
      </c>
      <c r="C43" s="3" t="s">
        <v>47</v>
      </c>
      <c r="D43" s="3">
        <v>509</v>
      </c>
      <c r="E43" s="3">
        <f t="shared" si="22"/>
        <v>6</v>
      </c>
      <c r="F43" s="54">
        <f t="shared" si="23"/>
        <v>0.03749999999999998</v>
      </c>
      <c r="G43" s="55">
        <v>0.32916666666666666</v>
      </c>
      <c r="H43" s="54">
        <f t="shared" si="24"/>
        <v>0.03888888888888892</v>
      </c>
      <c r="I43" s="55">
        <v>0.3680555555555556</v>
      </c>
      <c r="J43" s="54">
        <f t="shared" si="25"/>
        <v>0.043749999999999956</v>
      </c>
      <c r="K43" s="55">
        <v>0.41180555555555554</v>
      </c>
      <c r="L43" s="54">
        <f t="shared" si="26"/>
        <v>0.047222222222222276</v>
      </c>
      <c r="M43" s="55">
        <v>0.4590277777777778</v>
      </c>
      <c r="N43" s="54">
        <f t="shared" si="27"/>
        <v>0.04791666666666661</v>
      </c>
      <c r="O43" s="55">
        <v>0.5069444444444444</v>
      </c>
      <c r="P43" s="54">
        <f t="shared" si="28"/>
        <v>0.05972222222222223</v>
      </c>
      <c r="Q43" s="55">
        <v>0.5666666666666667</v>
      </c>
      <c r="R43" s="54">
        <f t="shared" si="29"/>
      </c>
      <c r="S43" s="55"/>
      <c r="T43" s="54">
        <f t="shared" si="30"/>
      </c>
      <c r="U43" s="55"/>
      <c r="V43" s="54">
        <f t="shared" si="31"/>
      </c>
      <c r="W43" s="55"/>
      <c r="X43" s="54">
        <f t="shared" si="32"/>
      </c>
      <c r="Y43" s="55"/>
      <c r="Z43" s="54">
        <f t="shared" si="33"/>
      </c>
      <c r="AA43" s="55"/>
      <c r="AB43" s="54">
        <f t="shared" si="34"/>
      </c>
      <c r="AC43" s="55"/>
      <c r="AD43" s="54">
        <f t="shared" si="35"/>
      </c>
      <c r="AE43" s="55"/>
      <c r="AF43" s="54">
        <f t="shared" si="36"/>
      </c>
      <c r="AG43" s="55"/>
      <c r="AH43" s="18">
        <f t="shared" si="15"/>
        <v>0.03749999999999998</v>
      </c>
      <c r="AI43" s="19">
        <f t="shared" si="16"/>
        <v>0.04583333333333333</v>
      </c>
      <c r="AJ43" s="59">
        <f t="shared" si="37"/>
        <v>0.5666666666666667</v>
      </c>
      <c r="AL43" s="1">
        <f t="shared" si="18"/>
        <v>38</v>
      </c>
      <c r="AM43" s="1" t="str">
        <f t="shared" si="19"/>
        <v>Kulega Petr</v>
      </c>
      <c r="AN43" s="1">
        <f t="shared" si="20"/>
        <v>6</v>
      </c>
      <c r="AO43" s="57">
        <f t="shared" si="21"/>
        <v>0.5666666666666667</v>
      </c>
    </row>
    <row r="44" spans="2:41" ht="11.25">
      <c r="B44" s="7">
        <v>39</v>
      </c>
      <c r="C44" s="3" t="s">
        <v>67</v>
      </c>
      <c r="D44" s="3">
        <v>848</v>
      </c>
      <c r="E44" s="3">
        <f t="shared" si="22"/>
        <v>6</v>
      </c>
      <c r="F44" s="44">
        <f t="shared" si="23"/>
        <v>0.045138888888888895</v>
      </c>
      <c r="G44" s="45">
        <v>0.3368055555555556</v>
      </c>
      <c r="H44" s="44">
        <f t="shared" si="24"/>
        <v>0.04444444444444445</v>
      </c>
      <c r="I44" s="45">
        <v>0.38125000000000003</v>
      </c>
      <c r="J44" s="44">
        <f t="shared" si="25"/>
        <v>0.04861111111111105</v>
      </c>
      <c r="K44" s="45">
        <v>0.4298611111111111</v>
      </c>
      <c r="L44" s="44">
        <f t="shared" si="26"/>
        <v>0.053472222222222254</v>
      </c>
      <c r="M44" s="45">
        <v>0.48333333333333334</v>
      </c>
      <c r="N44" s="44">
        <f t="shared" si="27"/>
        <v>0.05277777777777776</v>
      </c>
      <c r="O44" s="45">
        <v>0.5361111111111111</v>
      </c>
      <c r="P44" s="44">
        <f t="shared" si="28"/>
        <v>0.057638888888888906</v>
      </c>
      <c r="Q44" s="45">
        <v>0.59375</v>
      </c>
      <c r="R44" s="44">
        <f t="shared" si="29"/>
      </c>
      <c r="S44" s="45"/>
      <c r="T44" s="44">
        <f t="shared" si="30"/>
      </c>
      <c r="U44" s="45"/>
      <c r="V44" s="44">
        <f t="shared" si="31"/>
      </c>
      <c r="W44" s="45"/>
      <c r="X44" s="44">
        <f t="shared" si="32"/>
      </c>
      <c r="Y44" s="45"/>
      <c r="Z44" s="44">
        <f t="shared" si="33"/>
      </c>
      <c r="AA44" s="45"/>
      <c r="AB44" s="44">
        <f t="shared" si="34"/>
      </c>
      <c r="AC44" s="45"/>
      <c r="AD44" s="44">
        <f t="shared" si="35"/>
      </c>
      <c r="AE44" s="45"/>
      <c r="AF44" s="44">
        <f t="shared" si="36"/>
      </c>
      <c r="AG44" s="45"/>
      <c r="AH44" s="18">
        <f t="shared" si="15"/>
        <v>0.04444444444444445</v>
      </c>
      <c r="AI44" s="19">
        <f t="shared" si="16"/>
        <v>0.05034722222222222</v>
      </c>
      <c r="AJ44" s="59">
        <f t="shared" si="37"/>
        <v>0.59375</v>
      </c>
      <c r="AL44" s="1">
        <f t="shared" si="18"/>
        <v>39</v>
      </c>
      <c r="AM44" s="1" t="str">
        <f t="shared" si="19"/>
        <v>Kulmon Petr</v>
      </c>
      <c r="AN44" s="1">
        <f t="shared" si="20"/>
        <v>6</v>
      </c>
      <c r="AO44" s="57">
        <f t="shared" si="21"/>
        <v>0.59375</v>
      </c>
    </row>
    <row r="45" spans="2:41" ht="11.25">
      <c r="B45" s="7">
        <v>40</v>
      </c>
      <c r="C45" s="3" t="s">
        <v>55</v>
      </c>
      <c r="D45" s="3">
        <v>663</v>
      </c>
      <c r="E45" s="3">
        <f t="shared" si="22"/>
        <v>6</v>
      </c>
      <c r="F45" s="44">
        <f t="shared" si="23"/>
        <v>0.1381944444444444</v>
      </c>
      <c r="G45" s="45">
        <v>0.4298611111111111</v>
      </c>
      <c r="H45" s="44">
        <f t="shared" si="24"/>
        <v>0.041666666666666685</v>
      </c>
      <c r="I45" s="45">
        <v>0.47152777777777777</v>
      </c>
      <c r="J45" s="44">
        <f t="shared" si="25"/>
        <v>0.040277777777777746</v>
      </c>
      <c r="K45" s="45">
        <v>0.5118055555555555</v>
      </c>
      <c r="L45" s="44">
        <f t="shared" si="26"/>
        <v>0.04236111111111118</v>
      </c>
      <c r="M45" s="45">
        <v>0.5541666666666667</v>
      </c>
      <c r="N45" s="44">
        <f t="shared" si="27"/>
        <v>0.04791666666666661</v>
      </c>
      <c r="O45" s="45">
        <v>0.6020833333333333</v>
      </c>
      <c r="P45" s="44">
        <f t="shared" si="28"/>
        <v>0.04444444444444451</v>
      </c>
      <c r="Q45" s="45">
        <v>0.6465277777777778</v>
      </c>
      <c r="R45" s="44">
        <f t="shared" si="29"/>
      </c>
      <c r="S45" s="45"/>
      <c r="T45" s="44">
        <f t="shared" si="30"/>
      </c>
      <c r="U45" s="45"/>
      <c r="V45" s="44">
        <f t="shared" si="31"/>
      </c>
      <c r="W45" s="45"/>
      <c r="X45" s="44">
        <f t="shared" si="32"/>
      </c>
      <c r="Y45" s="45"/>
      <c r="Z45" s="44">
        <f t="shared" si="33"/>
      </c>
      <c r="AA45" s="45"/>
      <c r="AB45" s="44">
        <f t="shared" si="34"/>
      </c>
      <c r="AC45" s="45"/>
      <c r="AD45" s="44">
        <f t="shared" si="35"/>
      </c>
      <c r="AE45" s="45"/>
      <c r="AF45" s="44">
        <f t="shared" si="36"/>
      </c>
      <c r="AG45" s="45"/>
      <c r="AH45" s="18">
        <f t="shared" si="15"/>
        <v>0.040277777777777746</v>
      </c>
      <c r="AI45" s="19">
        <f t="shared" si="16"/>
        <v>0.05914351851851852</v>
      </c>
      <c r="AJ45" s="59">
        <f t="shared" si="37"/>
        <v>0.6465277777777778</v>
      </c>
      <c r="AL45" s="1">
        <f t="shared" si="18"/>
        <v>40</v>
      </c>
      <c r="AM45" s="1" t="str">
        <f t="shared" si="19"/>
        <v>Berka Jan</v>
      </c>
      <c r="AN45" s="1">
        <f t="shared" si="20"/>
        <v>6</v>
      </c>
      <c r="AO45" s="57">
        <f t="shared" si="21"/>
        <v>0.6465277777777778</v>
      </c>
    </row>
    <row r="46" spans="2:41" ht="11.25">
      <c r="B46" s="7">
        <v>41</v>
      </c>
      <c r="C46" s="3" t="s">
        <v>52</v>
      </c>
      <c r="D46" s="3">
        <v>532</v>
      </c>
      <c r="E46" s="3">
        <f t="shared" si="22"/>
        <v>5</v>
      </c>
      <c r="F46" s="54">
        <f t="shared" si="23"/>
        <v>0.039583333333333304</v>
      </c>
      <c r="G46" s="55">
        <v>0.33125</v>
      </c>
      <c r="H46" s="54">
        <f t="shared" si="24"/>
        <v>0.040277777777777746</v>
      </c>
      <c r="I46" s="55">
        <v>0.37152777777777773</v>
      </c>
      <c r="J46" s="54">
        <f t="shared" si="25"/>
        <v>0.04444444444444445</v>
      </c>
      <c r="K46" s="55">
        <v>0.4159722222222222</v>
      </c>
      <c r="L46" s="54">
        <f t="shared" si="26"/>
        <v>0.04236111111111113</v>
      </c>
      <c r="M46" s="55">
        <v>0.4583333333333333</v>
      </c>
      <c r="N46" s="54">
        <f t="shared" si="27"/>
        <v>0.052083333333333315</v>
      </c>
      <c r="O46" s="55">
        <v>0.5104166666666666</v>
      </c>
      <c r="P46" s="54">
        <f t="shared" si="28"/>
      </c>
      <c r="Q46" s="55"/>
      <c r="R46" s="54">
        <f t="shared" si="29"/>
      </c>
      <c r="S46" s="55"/>
      <c r="T46" s="54">
        <f t="shared" si="30"/>
      </c>
      <c r="U46" s="55"/>
      <c r="V46" s="54">
        <f t="shared" si="31"/>
      </c>
      <c r="W46" s="55"/>
      <c r="X46" s="54">
        <f t="shared" si="32"/>
      </c>
      <c r="Y46" s="55"/>
      <c r="Z46" s="54">
        <f t="shared" si="33"/>
      </c>
      <c r="AA46" s="55"/>
      <c r="AB46" s="54">
        <f t="shared" si="34"/>
      </c>
      <c r="AC46" s="55"/>
      <c r="AD46" s="54">
        <f t="shared" si="35"/>
      </c>
      <c r="AE46" s="55"/>
      <c r="AF46" s="54">
        <f t="shared" si="36"/>
      </c>
      <c r="AG46" s="55"/>
      <c r="AH46" s="18">
        <f t="shared" si="15"/>
        <v>0.039583333333333304</v>
      </c>
      <c r="AI46" s="19">
        <f t="shared" si="16"/>
        <v>0.04374999999999999</v>
      </c>
      <c r="AJ46" s="59">
        <f t="shared" si="37"/>
        <v>0.5104166666666666</v>
      </c>
      <c r="AL46" s="1">
        <f t="shared" si="18"/>
        <v>41</v>
      </c>
      <c r="AM46" s="1" t="str">
        <f t="shared" si="19"/>
        <v>Němec</v>
      </c>
      <c r="AN46" s="1">
        <f t="shared" si="20"/>
        <v>5</v>
      </c>
      <c r="AO46" s="57">
        <f t="shared" si="21"/>
        <v>0.5104166666666666</v>
      </c>
    </row>
    <row r="47" spans="2:41" ht="11.25">
      <c r="B47" s="7">
        <v>42</v>
      </c>
      <c r="C47" s="3" t="s">
        <v>30</v>
      </c>
      <c r="D47" s="3">
        <v>660</v>
      </c>
      <c r="E47" s="3">
        <f t="shared" si="22"/>
        <v>5</v>
      </c>
      <c r="F47" s="44">
        <f t="shared" si="23"/>
        <v>0.1020833333333333</v>
      </c>
      <c r="G47" s="45">
        <v>0.39375</v>
      </c>
      <c r="H47" s="44">
        <f t="shared" si="24"/>
        <v>0.033333333333333326</v>
      </c>
      <c r="I47" s="45">
        <v>0.4270833333333333</v>
      </c>
      <c r="J47" s="44">
        <f t="shared" si="25"/>
        <v>0.03611111111111115</v>
      </c>
      <c r="K47" s="45">
        <v>0.46319444444444446</v>
      </c>
      <c r="L47" s="44">
        <f t="shared" si="26"/>
        <v>0.03819444444444442</v>
      </c>
      <c r="M47" s="45">
        <v>0.5013888888888889</v>
      </c>
      <c r="N47" s="44">
        <f t="shared" si="27"/>
        <v>0.03888888888888886</v>
      </c>
      <c r="O47" s="45">
        <v>0.5402777777777777</v>
      </c>
      <c r="P47" s="44">
        <f t="shared" si="28"/>
      </c>
      <c r="Q47" s="45"/>
      <c r="R47" s="44">
        <f t="shared" si="29"/>
      </c>
      <c r="S47" s="45"/>
      <c r="T47" s="44">
        <f t="shared" si="30"/>
      </c>
      <c r="U47" s="45"/>
      <c r="V47" s="44">
        <f t="shared" si="31"/>
      </c>
      <c r="W47" s="45"/>
      <c r="X47" s="44">
        <f t="shared" si="32"/>
      </c>
      <c r="Y47" s="45"/>
      <c r="Z47" s="44">
        <f t="shared" si="33"/>
      </c>
      <c r="AA47" s="45"/>
      <c r="AB47" s="44">
        <f t="shared" si="34"/>
      </c>
      <c r="AC47" s="45"/>
      <c r="AD47" s="44">
        <f t="shared" si="35"/>
      </c>
      <c r="AE47" s="45"/>
      <c r="AF47" s="44">
        <f t="shared" si="36"/>
      </c>
      <c r="AG47" s="45"/>
      <c r="AH47" s="18">
        <f t="shared" si="15"/>
        <v>0.033333333333333326</v>
      </c>
      <c r="AI47" s="19">
        <f t="shared" si="16"/>
        <v>0.04972222222222221</v>
      </c>
      <c r="AJ47" s="59">
        <f t="shared" si="37"/>
        <v>0.5402777777777777</v>
      </c>
      <c r="AL47" s="1">
        <f t="shared" si="18"/>
        <v>42</v>
      </c>
      <c r="AM47" s="1" t="str">
        <f t="shared" si="19"/>
        <v>Drahorád František</v>
      </c>
      <c r="AN47" s="1">
        <f t="shared" si="20"/>
        <v>5</v>
      </c>
      <c r="AO47" s="57">
        <f t="shared" si="21"/>
        <v>0.5402777777777777</v>
      </c>
    </row>
    <row r="48" spans="2:41" ht="11.25">
      <c r="B48" s="7">
        <v>43</v>
      </c>
      <c r="C48" s="3"/>
      <c r="D48" s="3"/>
      <c r="E48" s="3">
        <f t="shared" si="22"/>
        <v>0</v>
      </c>
      <c r="F48" s="44">
        <f t="shared" si="23"/>
      </c>
      <c r="G48" s="45"/>
      <c r="H48" s="44">
        <f t="shared" si="24"/>
      </c>
      <c r="I48" s="45"/>
      <c r="J48" s="44">
        <f t="shared" si="25"/>
      </c>
      <c r="K48" s="45"/>
      <c r="L48" s="44">
        <f t="shared" si="26"/>
      </c>
      <c r="M48" s="45"/>
      <c r="N48" s="44">
        <f t="shared" si="27"/>
      </c>
      <c r="O48" s="45"/>
      <c r="P48" s="44">
        <f t="shared" si="28"/>
      </c>
      <c r="Q48" s="45"/>
      <c r="R48" s="44">
        <f t="shared" si="29"/>
      </c>
      <c r="S48" s="45"/>
      <c r="T48" s="44">
        <f t="shared" si="30"/>
      </c>
      <c r="U48" s="45"/>
      <c r="V48" s="44">
        <f t="shared" si="31"/>
      </c>
      <c r="W48" s="45"/>
      <c r="X48" s="44">
        <f t="shared" si="32"/>
      </c>
      <c r="Y48" s="45"/>
      <c r="Z48" s="44">
        <f t="shared" si="33"/>
      </c>
      <c r="AA48" s="45"/>
      <c r="AB48" s="44">
        <f t="shared" si="34"/>
      </c>
      <c r="AC48" s="45"/>
      <c r="AD48" s="44">
        <f t="shared" si="35"/>
      </c>
      <c r="AE48" s="45"/>
      <c r="AF48" s="44">
        <f t="shared" si="36"/>
      </c>
      <c r="AG48" s="45"/>
      <c r="AH48" s="18"/>
      <c r="AI48" s="19"/>
      <c r="AJ48" s="59">
        <f t="shared" si="37"/>
        <v>0</v>
      </c>
      <c r="AL48" s="1">
        <f t="shared" si="18"/>
        <v>43</v>
      </c>
      <c r="AM48" s="1">
        <f t="shared" si="19"/>
        <v>0</v>
      </c>
      <c r="AN48" s="1">
        <f t="shared" si="20"/>
        <v>0</v>
      </c>
      <c r="AO48" s="57">
        <f t="shared" si="21"/>
        <v>0</v>
      </c>
    </row>
    <row r="49" spans="2:41" ht="11.25">
      <c r="B49" s="7">
        <v>44</v>
      </c>
      <c r="C49" s="3"/>
      <c r="D49" s="3"/>
      <c r="E49" s="3">
        <f t="shared" si="22"/>
        <v>0</v>
      </c>
      <c r="F49" s="44">
        <f t="shared" si="23"/>
      </c>
      <c r="G49" s="45"/>
      <c r="H49" s="44">
        <f t="shared" si="24"/>
      </c>
      <c r="I49" s="45"/>
      <c r="J49" s="44">
        <f t="shared" si="25"/>
      </c>
      <c r="K49" s="45"/>
      <c r="L49" s="44">
        <f t="shared" si="26"/>
      </c>
      <c r="M49" s="45"/>
      <c r="N49" s="44">
        <f t="shared" si="27"/>
      </c>
      <c r="O49" s="45"/>
      <c r="P49" s="44">
        <f t="shared" si="28"/>
      </c>
      <c r="Q49" s="45"/>
      <c r="R49" s="44">
        <f t="shared" si="29"/>
      </c>
      <c r="S49" s="45"/>
      <c r="T49" s="44">
        <f t="shared" si="30"/>
      </c>
      <c r="U49" s="45"/>
      <c r="V49" s="44">
        <f t="shared" si="31"/>
      </c>
      <c r="W49" s="45"/>
      <c r="X49" s="44">
        <f t="shared" si="32"/>
      </c>
      <c r="Y49" s="45"/>
      <c r="Z49" s="44">
        <f t="shared" si="33"/>
      </c>
      <c r="AA49" s="45"/>
      <c r="AB49" s="44">
        <f t="shared" si="34"/>
      </c>
      <c r="AC49" s="45"/>
      <c r="AD49" s="44">
        <f t="shared" si="35"/>
      </c>
      <c r="AE49" s="45"/>
      <c r="AF49" s="44">
        <f t="shared" si="36"/>
      </c>
      <c r="AG49" s="45"/>
      <c r="AH49" s="18"/>
      <c r="AI49" s="19"/>
      <c r="AJ49" s="59">
        <f t="shared" si="37"/>
        <v>0</v>
      </c>
      <c r="AL49" s="1">
        <f t="shared" si="18"/>
        <v>44</v>
      </c>
      <c r="AM49" s="1">
        <f t="shared" si="19"/>
        <v>0</v>
      </c>
      <c r="AN49" s="1">
        <f t="shared" si="20"/>
        <v>0</v>
      </c>
      <c r="AO49" s="57">
        <f t="shared" si="21"/>
        <v>0</v>
      </c>
    </row>
    <row r="50" spans="2:41" ht="11.25">
      <c r="B50" s="7">
        <v>45</v>
      </c>
      <c r="C50" s="3"/>
      <c r="D50" s="3"/>
      <c r="E50" s="3">
        <f t="shared" si="22"/>
        <v>0</v>
      </c>
      <c r="F50" s="44">
        <f t="shared" si="23"/>
      </c>
      <c r="G50" s="45"/>
      <c r="H50" s="44">
        <f t="shared" si="24"/>
      </c>
      <c r="I50" s="45"/>
      <c r="J50" s="44">
        <f t="shared" si="25"/>
      </c>
      <c r="K50" s="45"/>
      <c r="L50" s="44">
        <f t="shared" si="26"/>
      </c>
      <c r="M50" s="45"/>
      <c r="N50" s="44">
        <f t="shared" si="27"/>
      </c>
      <c r="O50" s="45"/>
      <c r="P50" s="44">
        <f t="shared" si="28"/>
      </c>
      <c r="Q50" s="45"/>
      <c r="R50" s="44">
        <f t="shared" si="29"/>
      </c>
      <c r="S50" s="45"/>
      <c r="T50" s="44">
        <f t="shared" si="30"/>
      </c>
      <c r="U50" s="45"/>
      <c r="V50" s="44">
        <f t="shared" si="31"/>
      </c>
      <c r="W50" s="45"/>
      <c r="X50" s="44">
        <f t="shared" si="32"/>
      </c>
      <c r="Y50" s="45"/>
      <c r="Z50" s="44">
        <f t="shared" si="33"/>
      </c>
      <c r="AA50" s="45"/>
      <c r="AB50" s="44">
        <f t="shared" si="34"/>
      </c>
      <c r="AC50" s="45"/>
      <c r="AD50" s="44">
        <f t="shared" si="35"/>
      </c>
      <c r="AE50" s="45"/>
      <c r="AF50" s="44">
        <f t="shared" si="36"/>
      </c>
      <c r="AG50" s="45"/>
      <c r="AH50" s="18"/>
      <c r="AI50" s="19"/>
      <c r="AJ50" s="59">
        <f t="shared" si="37"/>
        <v>0</v>
      </c>
      <c r="AL50" s="1">
        <f t="shared" si="18"/>
        <v>45</v>
      </c>
      <c r="AM50" s="1">
        <f t="shared" si="19"/>
        <v>0</v>
      </c>
      <c r="AN50" s="1">
        <f t="shared" si="20"/>
        <v>0</v>
      </c>
      <c r="AO50" s="57">
        <f t="shared" si="21"/>
        <v>0</v>
      </c>
    </row>
    <row r="51" spans="2:41" ht="11.25">
      <c r="B51" s="7">
        <v>46</v>
      </c>
      <c r="C51" s="3"/>
      <c r="D51" s="3"/>
      <c r="E51" s="3">
        <f t="shared" si="22"/>
        <v>0</v>
      </c>
      <c r="F51" s="44">
        <f t="shared" si="23"/>
      </c>
      <c r="G51" s="45"/>
      <c r="H51" s="44">
        <f t="shared" si="24"/>
      </c>
      <c r="I51" s="45"/>
      <c r="J51" s="44">
        <f t="shared" si="25"/>
      </c>
      <c r="K51" s="45"/>
      <c r="L51" s="44">
        <f t="shared" si="26"/>
      </c>
      <c r="M51" s="45"/>
      <c r="N51" s="44">
        <f t="shared" si="27"/>
      </c>
      <c r="O51" s="45"/>
      <c r="P51" s="44">
        <f t="shared" si="28"/>
      </c>
      <c r="Q51" s="45"/>
      <c r="R51" s="44">
        <f t="shared" si="29"/>
      </c>
      <c r="S51" s="45"/>
      <c r="T51" s="44">
        <f t="shared" si="30"/>
      </c>
      <c r="U51" s="45"/>
      <c r="V51" s="44">
        <f t="shared" si="31"/>
      </c>
      <c r="W51" s="45"/>
      <c r="X51" s="44">
        <f t="shared" si="32"/>
      </c>
      <c r="Y51" s="45"/>
      <c r="Z51" s="44">
        <f t="shared" si="33"/>
      </c>
      <c r="AA51" s="45"/>
      <c r="AB51" s="44">
        <f t="shared" si="34"/>
      </c>
      <c r="AC51" s="45"/>
      <c r="AD51" s="44">
        <f t="shared" si="35"/>
      </c>
      <c r="AE51" s="45"/>
      <c r="AF51" s="44">
        <f t="shared" si="36"/>
      </c>
      <c r="AG51" s="45"/>
      <c r="AH51" s="18"/>
      <c r="AI51" s="19"/>
      <c r="AJ51" s="59">
        <f t="shared" si="37"/>
        <v>0</v>
      </c>
      <c r="AL51" s="1">
        <f t="shared" si="18"/>
        <v>46</v>
      </c>
      <c r="AM51" s="1">
        <f t="shared" si="19"/>
        <v>0</v>
      </c>
      <c r="AN51" s="1">
        <f t="shared" si="20"/>
        <v>0</v>
      </c>
      <c r="AO51" s="57">
        <f t="shared" si="21"/>
        <v>0</v>
      </c>
    </row>
    <row r="52" spans="2:41" ht="11.25">
      <c r="B52" s="7">
        <v>47</v>
      </c>
      <c r="C52" s="3"/>
      <c r="D52" s="3"/>
      <c r="E52" s="3">
        <f t="shared" si="22"/>
        <v>0</v>
      </c>
      <c r="F52" s="44">
        <f t="shared" si="23"/>
      </c>
      <c r="G52" s="45"/>
      <c r="H52" s="44">
        <f t="shared" si="24"/>
      </c>
      <c r="I52" s="45"/>
      <c r="J52" s="44">
        <f t="shared" si="25"/>
      </c>
      <c r="K52" s="45"/>
      <c r="L52" s="44">
        <f t="shared" si="26"/>
      </c>
      <c r="M52" s="45"/>
      <c r="N52" s="44">
        <f t="shared" si="27"/>
      </c>
      <c r="O52" s="45"/>
      <c r="P52" s="44">
        <f t="shared" si="28"/>
      </c>
      <c r="Q52" s="45"/>
      <c r="R52" s="44">
        <f t="shared" si="29"/>
      </c>
      <c r="S52" s="45"/>
      <c r="T52" s="44">
        <f t="shared" si="30"/>
      </c>
      <c r="U52" s="45"/>
      <c r="V52" s="44">
        <f t="shared" si="31"/>
      </c>
      <c r="W52" s="45"/>
      <c r="X52" s="44">
        <f t="shared" si="32"/>
      </c>
      <c r="Y52" s="45"/>
      <c r="Z52" s="44">
        <f t="shared" si="33"/>
      </c>
      <c r="AA52" s="45"/>
      <c r="AB52" s="44">
        <f t="shared" si="34"/>
      </c>
      <c r="AC52" s="45"/>
      <c r="AD52" s="44">
        <f t="shared" si="35"/>
      </c>
      <c r="AE52" s="45"/>
      <c r="AF52" s="44">
        <f t="shared" si="36"/>
      </c>
      <c r="AG52" s="45"/>
      <c r="AH52" s="18"/>
      <c r="AI52" s="19"/>
      <c r="AJ52" s="59">
        <f t="shared" si="37"/>
        <v>0</v>
      </c>
      <c r="AL52" s="1">
        <f t="shared" si="18"/>
        <v>47</v>
      </c>
      <c r="AM52" s="1">
        <f t="shared" si="19"/>
        <v>0</v>
      </c>
      <c r="AN52" s="1">
        <f t="shared" si="20"/>
        <v>0</v>
      </c>
      <c r="AO52" s="57">
        <f t="shared" si="21"/>
        <v>0</v>
      </c>
    </row>
    <row r="53" spans="2:41" ht="11.25">
      <c r="B53" s="7">
        <v>48</v>
      </c>
      <c r="C53" s="3"/>
      <c r="D53" s="3"/>
      <c r="E53" s="3">
        <f t="shared" si="22"/>
        <v>0</v>
      </c>
      <c r="F53" s="44">
        <f t="shared" si="23"/>
      </c>
      <c r="G53" s="45"/>
      <c r="H53" s="44">
        <f t="shared" si="24"/>
      </c>
      <c r="I53" s="45"/>
      <c r="J53" s="44">
        <f t="shared" si="25"/>
      </c>
      <c r="K53" s="45"/>
      <c r="L53" s="44">
        <f t="shared" si="26"/>
      </c>
      <c r="M53" s="45"/>
      <c r="N53" s="44">
        <f t="shared" si="27"/>
      </c>
      <c r="O53" s="45"/>
      <c r="P53" s="44">
        <f t="shared" si="28"/>
      </c>
      <c r="Q53" s="45"/>
      <c r="R53" s="44">
        <f t="shared" si="29"/>
      </c>
      <c r="S53" s="45"/>
      <c r="T53" s="44">
        <f t="shared" si="30"/>
      </c>
      <c r="U53" s="45"/>
      <c r="V53" s="44">
        <f t="shared" si="31"/>
      </c>
      <c r="W53" s="45"/>
      <c r="X53" s="44">
        <f t="shared" si="32"/>
      </c>
      <c r="Y53" s="45"/>
      <c r="Z53" s="44">
        <f t="shared" si="33"/>
      </c>
      <c r="AA53" s="45"/>
      <c r="AB53" s="44">
        <f t="shared" si="34"/>
      </c>
      <c r="AC53" s="45"/>
      <c r="AD53" s="44">
        <f t="shared" si="35"/>
      </c>
      <c r="AE53" s="45"/>
      <c r="AF53" s="44">
        <f t="shared" si="36"/>
      </c>
      <c r="AG53" s="45"/>
      <c r="AH53" s="18"/>
      <c r="AI53" s="19"/>
      <c r="AJ53" s="59">
        <f t="shared" si="37"/>
        <v>0</v>
      </c>
      <c r="AL53" s="1">
        <f t="shared" si="18"/>
        <v>48</v>
      </c>
      <c r="AM53" s="1">
        <f t="shared" si="19"/>
        <v>0</v>
      </c>
      <c r="AN53" s="1">
        <f t="shared" si="20"/>
        <v>0</v>
      </c>
      <c r="AO53" s="57">
        <f t="shared" si="21"/>
        <v>0</v>
      </c>
    </row>
    <row r="54" spans="2:41" ht="11.25">
      <c r="B54" s="7">
        <v>49</v>
      </c>
      <c r="C54" s="3"/>
      <c r="D54" s="3"/>
      <c r="E54" s="3">
        <f t="shared" si="22"/>
        <v>0</v>
      </c>
      <c r="F54" s="44">
        <f t="shared" si="23"/>
      </c>
      <c r="G54" s="45"/>
      <c r="H54" s="44">
        <f t="shared" si="24"/>
      </c>
      <c r="I54" s="45"/>
      <c r="J54" s="44">
        <f t="shared" si="25"/>
      </c>
      <c r="K54" s="45"/>
      <c r="L54" s="44">
        <f t="shared" si="26"/>
      </c>
      <c r="M54" s="45"/>
      <c r="N54" s="44">
        <f t="shared" si="27"/>
      </c>
      <c r="O54" s="45"/>
      <c r="P54" s="44">
        <f t="shared" si="28"/>
      </c>
      <c r="Q54" s="45"/>
      <c r="R54" s="44">
        <f t="shared" si="29"/>
      </c>
      <c r="S54" s="45"/>
      <c r="T54" s="44">
        <f t="shared" si="30"/>
      </c>
      <c r="U54" s="45"/>
      <c r="V54" s="44">
        <f t="shared" si="31"/>
      </c>
      <c r="W54" s="45"/>
      <c r="X54" s="44">
        <f t="shared" si="32"/>
      </c>
      <c r="Y54" s="45"/>
      <c r="Z54" s="44">
        <f t="shared" si="33"/>
      </c>
      <c r="AA54" s="45"/>
      <c r="AB54" s="44">
        <f t="shared" si="34"/>
      </c>
      <c r="AC54" s="45"/>
      <c r="AD54" s="44">
        <f t="shared" si="35"/>
      </c>
      <c r="AE54" s="45"/>
      <c r="AF54" s="44">
        <f t="shared" si="36"/>
      </c>
      <c r="AG54" s="45"/>
      <c r="AH54" s="18"/>
      <c r="AI54" s="19"/>
      <c r="AJ54" s="59">
        <f t="shared" si="37"/>
        <v>0</v>
      </c>
      <c r="AL54" s="1">
        <f t="shared" si="18"/>
        <v>49</v>
      </c>
      <c r="AM54" s="1">
        <f t="shared" si="19"/>
        <v>0</v>
      </c>
      <c r="AN54" s="1">
        <f t="shared" si="20"/>
        <v>0</v>
      </c>
      <c r="AO54" s="57">
        <f t="shared" si="21"/>
        <v>0</v>
      </c>
    </row>
    <row r="55" spans="2:41" ht="11.25">
      <c r="B55" s="7">
        <v>50</v>
      </c>
      <c r="C55" s="3"/>
      <c r="D55" s="3"/>
      <c r="E55" s="3">
        <f t="shared" si="22"/>
        <v>0</v>
      </c>
      <c r="F55" s="44">
        <f t="shared" si="23"/>
      </c>
      <c r="G55" s="45"/>
      <c r="H55" s="44">
        <f t="shared" si="24"/>
      </c>
      <c r="I55" s="45"/>
      <c r="J55" s="44">
        <f t="shared" si="25"/>
      </c>
      <c r="K55" s="45"/>
      <c r="L55" s="44">
        <f t="shared" si="26"/>
      </c>
      <c r="M55" s="45"/>
      <c r="N55" s="44">
        <f t="shared" si="27"/>
      </c>
      <c r="O55" s="45"/>
      <c r="P55" s="44">
        <f t="shared" si="28"/>
      </c>
      <c r="Q55" s="45"/>
      <c r="R55" s="44">
        <f t="shared" si="29"/>
      </c>
      <c r="S55" s="45"/>
      <c r="T55" s="44">
        <f t="shared" si="30"/>
      </c>
      <c r="U55" s="45"/>
      <c r="V55" s="44">
        <f t="shared" si="31"/>
      </c>
      <c r="W55" s="45"/>
      <c r="X55" s="44">
        <f t="shared" si="32"/>
      </c>
      <c r="Y55" s="45"/>
      <c r="Z55" s="44">
        <f t="shared" si="33"/>
      </c>
      <c r="AA55" s="45"/>
      <c r="AB55" s="44">
        <f t="shared" si="34"/>
      </c>
      <c r="AC55" s="45"/>
      <c r="AD55" s="44">
        <f t="shared" si="35"/>
      </c>
      <c r="AE55" s="45"/>
      <c r="AF55" s="44">
        <f t="shared" si="36"/>
      </c>
      <c r="AG55" s="45"/>
      <c r="AH55" s="18"/>
      <c r="AI55" s="19"/>
      <c r="AJ55" s="59">
        <f t="shared" si="37"/>
        <v>0</v>
      </c>
      <c r="AL55" s="1">
        <f t="shared" si="18"/>
        <v>50</v>
      </c>
      <c r="AM55" s="1">
        <f t="shared" si="19"/>
        <v>0</v>
      </c>
      <c r="AN55" s="1">
        <f t="shared" si="20"/>
        <v>0</v>
      </c>
      <c r="AO55" s="57">
        <f t="shared" si="21"/>
        <v>0</v>
      </c>
    </row>
    <row r="56" spans="2:41" ht="11.25">
      <c r="B56" s="7">
        <v>51</v>
      </c>
      <c r="C56" s="3"/>
      <c r="D56" s="3"/>
      <c r="E56" s="3">
        <f t="shared" si="22"/>
        <v>0</v>
      </c>
      <c r="F56" s="44">
        <f t="shared" si="23"/>
      </c>
      <c r="G56" s="45"/>
      <c r="H56" s="44">
        <f t="shared" si="24"/>
      </c>
      <c r="I56" s="45"/>
      <c r="J56" s="44">
        <f t="shared" si="25"/>
      </c>
      <c r="K56" s="45"/>
      <c r="L56" s="44">
        <f t="shared" si="26"/>
      </c>
      <c r="M56" s="45"/>
      <c r="N56" s="44">
        <f t="shared" si="27"/>
      </c>
      <c r="O56" s="45"/>
      <c r="P56" s="44">
        <f t="shared" si="28"/>
      </c>
      <c r="Q56" s="45"/>
      <c r="R56" s="44">
        <f t="shared" si="29"/>
      </c>
      <c r="S56" s="45"/>
      <c r="T56" s="44">
        <f t="shared" si="30"/>
      </c>
      <c r="U56" s="45"/>
      <c r="V56" s="44">
        <f t="shared" si="31"/>
      </c>
      <c r="W56" s="45"/>
      <c r="X56" s="44">
        <f t="shared" si="32"/>
      </c>
      <c r="Y56" s="45"/>
      <c r="Z56" s="44">
        <f t="shared" si="33"/>
      </c>
      <c r="AA56" s="45"/>
      <c r="AB56" s="44">
        <f t="shared" si="34"/>
      </c>
      <c r="AC56" s="45"/>
      <c r="AD56" s="44">
        <f t="shared" si="35"/>
      </c>
      <c r="AE56" s="45"/>
      <c r="AF56" s="44">
        <f t="shared" si="36"/>
      </c>
      <c r="AG56" s="45"/>
      <c r="AH56" s="18"/>
      <c r="AI56" s="19"/>
      <c r="AJ56" s="59">
        <f t="shared" si="37"/>
        <v>0</v>
      </c>
      <c r="AL56" s="1">
        <f t="shared" si="18"/>
        <v>51</v>
      </c>
      <c r="AM56" s="1">
        <f t="shared" si="19"/>
        <v>0</v>
      </c>
      <c r="AN56" s="1">
        <f t="shared" si="20"/>
        <v>0</v>
      </c>
      <c r="AO56" s="57">
        <f t="shared" si="21"/>
        <v>0</v>
      </c>
    </row>
    <row r="57" spans="2:41" ht="11.25">
      <c r="B57" s="7">
        <v>52</v>
      </c>
      <c r="C57" s="3"/>
      <c r="D57" s="3"/>
      <c r="E57" s="3">
        <f t="shared" si="22"/>
        <v>0</v>
      </c>
      <c r="F57" s="44">
        <f t="shared" si="23"/>
      </c>
      <c r="G57" s="45"/>
      <c r="H57" s="44">
        <f t="shared" si="24"/>
      </c>
      <c r="I57" s="45"/>
      <c r="J57" s="44">
        <f t="shared" si="25"/>
      </c>
      <c r="K57" s="45"/>
      <c r="L57" s="44">
        <f t="shared" si="26"/>
      </c>
      <c r="M57" s="45"/>
      <c r="N57" s="44">
        <f t="shared" si="27"/>
      </c>
      <c r="O57" s="45"/>
      <c r="P57" s="44">
        <f t="shared" si="28"/>
      </c>
      <c r="Q57" s="45"/>
      <c r="R57" s="44">
        <f t="shared" si="29"/>
      </c>
      <c r="S57" s="45"/>
      <c r="T57" s="44">
        <f t="shared" si="30"/>
      </c>
      <c r="U57" s="45"/>
      <c r="V57" s="44">
        <f t="shared" si="31"/>
      </c>
      <c r="W57" s="45"/>
      <c r="X57" s="44">
        <f t="shared" si="32"/>
      </c>
      <c r="Y57" s="45"/>
      <c r="Z57" s="44">
        <f t="shared" si="33"/>
      </c>
      <c r="AA57" s="45"/>
      <c r="AB57" s="44">
        <f t="shared" si="34"/>
      </c>
      <c r="AC57" s="45"/>
      <c r="AD57" s="44">
        <f t="shared" si="35"/>
      </c>
      <c r="AE57" s="45"/>
      <c r="AF57" s="44">
        <f t="shared" si="36"/>
      </c>
      <c r="AG57" s="45"/>
      <c r="AH57" s="18"/>
      <c r="AI57" s="19"/>
      <c r="AJ57" s="59">
        <f t="shared" si="37"/>
        <v>0</v>
      </c>
      <c r="AL57" s="1">
        <f t="shared" si="18"/>
        <v>52</v>
      </c>
      <c r="AM57" s="1">
        <f t="shared" si="19"/>
        <v>0</v>
      </c>
      <c r="AN57" s="1">
        <f t="shared" si="20"/>
        <v>0</v>
      </c>
      <c r="AO57" s="57">
        <f t="shared" si="21"/>
        <v>0</v>
      </c>
    </row>
    <row r="58" spans="2:41" ht="11.25">
      <c r="B58" s="7">
        <v>53</v>
      </c>
      <c r="C58" s="3"/>
      <c r="D58" s="3"/>
      <c r="E58" s="3">
        <f t="shared" si="22"/>
        <v>0</v>
      </c>
      <c r="F58" s="44">
        <f t="shared" si="23"/>
      </c>
      <c r="G58" s="45"/>
      <c r="H58" s="44">
        <f t="shared" si="24"/>
      </c>
      <c r="I58" s="45"/>
      <c r="J58" s="44">
        <f t="shared" si="25"/>
      </c>
      <c r="K58" s="45"/>
      <c r="L58" s="44">
        <f t="shared" si="26"/>
      </c>
      <c r="M58" s="45"/>
      <c r="N58" s="44">
        <f t="shared" si="27"/>
      </c>
      <c r="O58" s="45"/>
      <c r="P58" s="44">
        <f t="shared" si="28"/>
      </c>
      <c r="Q58" s="45"/>
      <c r="R58" s="44">
        <f t="shared" si="29"/>
      </c>
      <c r="S58" s="45"/>
      <c r="T58" s="44">
        <f t="shared" si="30"/>
      </c>
      <c r="U58" s="45"/>
      <c r="V58" s="44">
        <f t="shared" si="31"/>
      </c>
      <c r="W58" s="45"/>
      <c r="X58" s="44">
        <f t="shared" si="32"/>
      </c>
      <c r="Y58" s="45"/>
      <c r="Z58" s="44">
        <f t="shared" si="33"/>
      </c>
      <c r="AA58" s="45"/>
      <c r="AB58" s="44">
        <f t="shared" si="34"/>
      </c>
      <c r="AC58" s="45"/>
      <c r="AD58" s="44">
        <f t="shared" si="35"/>
      </c>
      <c r="AE58" s="45"/>
      <c r="AF58" s="44">
        <f t="shared" si="36"/>
      </c>
      <c r="AG58" s="45"/>
      <c r="AH58" s="18"/>
      <c r="AI58" s="19"/>
      <c r="AJ58" s="59">
        <f t="shared" si="37"/>
        <v>0</v>
      </c>
      <c r="AL58" s="1">
        <f t="shared" si="18"/>
        <v>53</v>
      </c>
      <c r="AM58" s="1">
        <f t="shared" si="19"/>
        <v>0</v>
      </c>
      <c r="AN58" s="1">
        <f t="shared" si="20"/>
        <v>0</v>
      </c>
      <c r="AO58" s="57">
        <f t="shared" si="21"/>
        <v>0</v>
      </c>
    </row>
    <row r="59" spans="2:41" ht="11.25">
      <c r="B59" s="7">
        <v>54</v>
      </c>
      <c r="C59" s="3"/>
      <c r="D59" s="3"/>
      <c r="E59" s="3">
        <f t="shared" si="22"/>
        <v>0</v>
      </c>
      <c r="F59" s="44">
        <f t="shared" si="23"/>
      </c>
      <c r="G59" s="45"/>
      <c r="H59" s="44">
        <f t="shared" si="24"/>
      </c>
      <c r="I59" s="45"/>
      <c r="J59" s="44">
        <f t="shared" si="25"/>
      </c>
      <c r="K59" s="45"/>
      <c r="L59" s="44">
        <f t="shared" si="26"/>
      </c>
      <c r="M59" s="45"/>
      <c r="N59" s="44">
        <f t="shared" si="27"/>
      </c>
      <c r="O59" s="45"/>
      <c r="P59" s="44">
        <f t="shared" si="28"/>
      </c>
      <c r="Q59" s="45"/>
      <c r="R59" s="44">
        <f t="shared" si="29"/>
      </c>
      <c r="S59" s="45"/>
      <c r="T59" s="44">
        <f t="shared" si="30"/>
      </c>
      <c r="U59" s="45"/>
      <c r="V59" s="44">
        <f t="shared" si="31"/>
      </c>
      <c r="W59" s="45"/>
      <c r="X59" s="44">
        <f t="shared" si="32"/>
      </c>
      <c r="Y59" s="45"/>
      <c r="Z59" s="44">
        <f t="shared" si="33"/>
      </c>
      <c r="AA59" s="45"/>
      <c r="AB59" s="44">
        <f t="shared" si="34"/>
      </c>
      <c r="AC59" s="45"/>
      <c r="AD59" s="44">
        <f t="shared" si="35"/>
      </c>
      <c r="AE59" s="45"/>
      <c r="AF59" s="44">
        <f t="shared" si="36"/>
      </c>
      <c r="AG59" s="45"/>
      <c r="AH59" s="18"/>
      <c r="AI59" s="19"/>
      <c r="AJ59" s="59">
        <f t="shared" si="37"/>
        <v>0</v>
      </c>
      <c r="AL59" s="1">
        <f t="shared" si="18"/>
        <v>54</v>
      </c>
      <c r="AM59" s="1">
        <f t="shared" si="19"/>
        <v>0</v>
      </c>
      <c r="AN59" s="1">
        <f t="shared" si="20"/>
        <v>0</v>
      </c>
      <c r="AO59" s="57">
        <f t="shared" si="21"/>
        <v>0</v>
      </c>
    </row>
    <row r="60" spans="2:41" ht="12" thickBot="1">
      <c r="B60" s="27">
        <v>55</v>
      </c>
      <c r="C60" s="13"/>
      <c r="D60" s="13"/>
      <c r="E60" s="58">
        <f t="shared" si="22"/>
        <v>0</v>
      </c>
      <c r="F60" s="46">
        <f t="shared" si="23"/>
      </c>
      <c r="G60" s="47"/>
      <c r="H60" s="46">
        <f t="shared" si="24"/>
      </c>
      <c r="I60" s="47"/>
      <c r="J60" s="46">
        <f t="shared" si="25"/>
      </c>
      <c r="K60" s="47"/>
      <c r="L60" s="46">
        <f t="shared" si="26"/>
      </c>
      <c r="M60" s="47"/>
      <c r="N60" s="46">
        <f t="shared" si="27"/>
      </c>
      <c r="O60" s="47"/>
      <c r="P60" s="46">
        <f t="shared" si="28"/>
      </c>
      <c r="Q60" s="47"/>
      <c r="R60" s="46">
        <f t="shared" si="29"/>
      </c>
      <c r="S60" s="47"/>
      <c r="T60" s="46">
        <f t="shared" si="30"/>
      </c>
      <c r="U60" s="47"/>
      <c r="V60" s="46">
        <f t="shared" si="31"/>
      </c>
      <c r="W60" s="47"/>
      <c r="X60" s="46">
        <f t="shared" si="32"/>
      </c>
      <c r="Y60" s="47"/>
      <c r="Z60" s="46">
        <f t="shared" si="33"/>
      </c>
      <c r="AA60" s="47"/>
      <c r="AB60" s="46">
        <f t="shared" si="34"/>
      </c>
      <c r="AC60" s="47"/>
      <c r="AD60" s="46">
        <f t="shared" si="35"/>
      </c>
      <c r="AE60" s="47"/>
      <c r="AF60" s="46">
        <f t="shared" si="36"/>
      </c>
      <c r="AG60" s="47"/>
      <c r="AH60" s="20"/>
      <c r="AI60" s="21"/>
      <c r="AJ60" s="59">
        <f t="shared" si="37"/>
        <v>0</v>
      </c>
      <c r="AL60" s="1">
        <f t="shared" si="18"/>
        <v>55</v>
      </c>
      <c r="AM60" s="1">
        <f t="shared" si="19"/>
        <v>0</v>
      </c>
      <c r="AN60" s="1">
        <f t="shared" si="20"/>
        <v>0</v>
      </c>
      <c r="AO60" s="57">
        <f t="shared" si="21"/>
        <v>0</v>
      </c>
    </row>
  </sheetData>
  <sheetProtection/>
  <mergeCells count="1">
    <mergeCell ref="I2:AA2"/>
  </mergeCells>
  <printOptions/>
  <pageMargins left="0.23" right="0.29" top="0.23" bottom="0.16" header="0.08" footer="0.18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63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.875" style="1" customWidth="1"/>
    <col min="2" max="2" width="4.00390625" style="1" customWidth="1"/>
    <col min="3" max="3" width="17.00390625" style="1" customWidth="1"/>
    <col min="4" max="4" width="3.75390625" style="1" customWidth="1"/>
    <col min="5" max="5" width="3.375" style="1" customWidth="1"/>
    <col min="6" max="27" width="4.25390625" style="1" customWidth="1"/>
    <col min="28" max="28" width="3.875" style="12" customWidth="1"/>
    <col min="29" max="29" width="5.125" style="12" customWidth="1"/>
    <col min="30" max="31" width="9.125" style="1" customWidth="1"/>
    <col min="32" max="35" width="9.125" style="1" hidden="1" customWidth="1"/>
    <col min="36" max="16384" width="9.125" style="1" customWidth="1"/>
  </cols>
  <sheetData>
    <row r="2" spans="2:29" ht="18">
      <c r="B2" s="8" t="s">
        <v>1</v>
      </c>
      <c r="AC2" s="11" t="str">
        <f>'10hod muži'!AI2</f>
        <v>20.2.2010</v>
      </c>
    </row>
    <row r="3" ht="15">
      <c r="B3" s="9" t="str">
        <f>'10hod muži'!I2</f>
        <v>Výsledky 16.ročníku vytrvalostního závodu v běhu na lyžích</v>
      </c>
    </row>
    <row r="4" ht="18">
      <c r="B4" s="8" t="s">
        <v>2</v>
      </c>
    </row>
    <row r="5" ht="15.75">
      <c r="B5" s="10" t="s">
        <v>10</v>
      </c>
    </row>
    <row r="6" ht="3.75" customHeight="1" thickBot="1"/>
    <row r="7" spans="2:32" s="2" customFormat="1" ht="26.25" customHeight="1">
      <c r="B7" s="63" t="s">
        <v>4</v>
      </c>
      <c r="C7" s="71" t="s">
        <v>5</v>
      </c>
      <c r="D7" s="65" t="s">
        <v>6</v>
      </c>
      <c r="E7" s="66" t="s">
        <v>7</v>
      </c>
      <c r="F7" s="67">
        <v>1</v>
      </c>
      <c r="G7" s="56"/>
      <c r="H7" s="67">
        <v>2</v>
      </c>
      <c r="I7" s="56"/>
      <c r="J7" s="67">
        <v>3</v>
      </c>
      <c r="K7" s="56"/>
      <c r="L7" s="67">
        <v>4</v>
      </c>
      <c r="M7" s="56"/>
      <c r="N7" s="67">
        <v>5</v>
      </c>
      <c r="O7" s="56"/>
      <c r="P7" s="67">
        <v>6</v>
      </c>
      <c r="Q7" s="56"/>
      <c r="R7" s="67">
        <v>7</v>
      </c>
      <c r="S7" s="56"/>
      <c r="T7" s="67">
        <v>8</v>
      </c>
      <c r="U7" s="56"/>
      <c r="V7" s="67">
        <v>9</v>
      </c>
      <c r="W7" s="56"/>
      <c r="X7" s="67">
        <v>10</v>
      </c>
      <c r="Y7" s="56"/>
      <c r="Z7" s="67">
        <v>11</v>
      </c>
      <c r="AA7" s="67"/>
      <c r="AB7" s="68" t="s">
        <v>8</v>
      </c>
      <c r="AC7" s="69" t="s">
        <v>9</v>
      </c>
      <c r="AF7" s="2" t="s">
        <v>38</v>
      </c>
    </row>
    <row r="8" spans="2:35" ht="11.25" customHeight="1">
      <c r="B8" s="7">
        <v>1</v>
      </c>
      <c r="C8" s="70" t="s">
        <v>41</v>
      </c>
      <c r="D8" s="29">
        <v>483</v>
      </c>
      <c r="E8" s="3">
        <f aca="true" t="shared" si="0" ref="E8:E13">COUNT(G8,I8,K8,M8,O8,Q8,S8,U8,W8,Y8,AA8)</f>
        <v>11</v>
      </c>
      <c r="F8" s="61">
        <f aca="true" t="shared" si="1" ref="F8:F13">IF(ISBLANK(G8),"",G8-TIME(7,0,0))</f>
        <v>0.036805555555555536</v>
      </c>
      <c r="G8" s="62">
        <v>0.3284722222222222</v>
      </c>
      <c r="H8" s="61">
        <f aca="true" t="shared" si="2" ref="H8:H13">IF(ISBLANK(I8),"",I8-G8)</f>
        <v>0.03472222222222221</v>
      </c>
      <c r="I8" s="62">
        <v>0.36319444444444443</v>
      </c>
      <c r="J8" s="61">
        <f aca="true" t="shared" si="3" ref="J8:J13">IF(ISBLANK(K8),"",K8-I8)</f>
        <v>0.03541666666666665</v>
      </c>
      <c r="K8" s="62">
        <v>0.3986111111111111</v>
      </c>
      <c r="L8" s="61">
        <f aca="true" t="shared" si="4" ref="L8:L13">IF(ISBLANK(M8),"",M8-K8)</f>
        <v>0.034722222222222265</v>
      </c>
      <c r="M8" s="62">
        <v>0.43333333333333335</v>
      </c>
      <c r="N8" s="61">
        <f aca="true" t="shared" si="5" ref="N8:N13">IF(ISBLANK(O8),"",O8-M8)</f>
        <v>0.043749999999999956</v>
      </c>
      <c r="O8" s="62">
        <v>0.4770833333333333</v>
      </c>
      <c r="P8" s="61">
        <f aca="true" t="shared" si="6" ref="P8:P13">IF(ISBLANK(Q8),"",Q8-O8)</f>
        <v>0.03749999999999998</v>
      </c>
      <c r="Q8" s="62">
        <v>0.5145833333333333</v>
      </c>
      <c r="R8" s="61">
        <f aca="true" t="shared" si="7" ref="R8:R13">IF(ISBLANK(S8),"",S8-Q8)</f>
        <v>0.039583333333333415</v>
      </c>
      <c r="S8" s="62">
        <v>0.5541666666666667</v>
      </c>
      <c r="T8" s="61">
        <f aca="true" t="shared" si="8" ref="T8:T13">IF(ISBLANK(U8),"",U8-S8)</f>
        <v>0.039583333333333304</v>
      </c>
      <c r="U8" s="62">
        <v>0.59375</v>
      </c>
      <c r="V8" s="61">
        <f aca="true" t="shared" si="9" ref="V8:V13">IF(ISBLANK(W8),"",W8-U8)</f>
        <v>0.036111111111111094</v>
      </c>
      <c r="W8" s="62">
        <v>0.6298611111111111</v>
      </c>
      <c r="X8" s="61">
        <f aca="true" t="shared" si="10" ref="X8:X13">IF(ISBLANK(Y8),"",Y8-W8)</f>
        <v>0.03888888888888897</v>
      </c>
      <c r="Y8" s="62">
        <v>0.6687500000000001</v>
      </c>
      <c r="Z8" s="61">
        <f aca="true" t="shared" si="11" ref="Z8:Z13">IF(ISBLANK(AA8),"",AA8-Y8)</f>
        <v>0.04097222222222219</v>
      </c>
      <c r="AA8" s="62">
        <v>0.7097222222222223</v>
      </c>
      <c r="AB8" s="16">
        <f aca="true" t="shared" si="12" ref="AB8:AB13">MIN(F8,H8,J8,L8,N8,P8,R8,T8,V8,X8,Z8)</f>
        <v>0.03472222222222221</v>
      </c>
      <c r="AC8" s="17">
        <f aca="true" t="shared" si="13" ref="AC8:AC13">AVERAGE(F8,H8,J8,L8,N8,P8,R8,T8,V8,X8,Z8)</f>
        <v>0.03800505050505051</v>
      </c>
      <c r="AF8" s="1">
        <f>B8</f>
        <v>1</v>
      </c>
      <c r="AG8" s="1" t="str">
        <f>C8</f>
        <v>Nyklová Jana</v>
      </c>
      <c r="AH8" s="1">
        <f>E8</f>
        <v>11</v>
      </c>
      <c r="AI8" s="57">
        <f>MAX(H8:AA8)</f>
        <v>0.7097222222222223</v>
      </c>
    </row>
    <row r="9" spans="2:35" ht="11.25">
      <c r="B9" s="7">
        <v>2</v>
      </c>
      <c r="C9" s="26" t="s">
        <v>34</v>
      </c>
      <c r="D9" s="29">
        <v>482</v>
      </c>
      <c r="E9" s="3">
        <f t="shared" si="0"/>
        <v>9</v>
      </c>
      <c r="F9" s="48">
        <f t="shared" si="1"/>
        <v>0.03749999999999998</v>
      </c>
      <c r="G9" s="49">
        <v>0.32916666666666666</v>
      </c>
      <c r="H9" s="48">
        <f t="shared" si="2"/>
        <v>0.039583333333333304</v>
      </c>
      <c r="I9" s="49">
        <v>0.36874999999999997</v>
      </c>
      <c r="J9" s="48">
        <f t="shared" si="3"/>
        <v>0.0402777777777778</v>
      </c>
      <c r="K9" s="49">
        <v>0.40902777777777777</v>
      </c>
      <c r="L9" s="48">
        <f t="shared" si="4"/>
        <v>0.041666666666666685</v>
      </c>
      <c r="M9" s="49">
        <v>0.45069444444444445</v>
      </c>
      <c r="N9" s="48">
        <f t="shared" si="5"/>
        <v>0.043055555555555514</v>
      </c>
      <c r="O9" s="49">
        <v>0.49374999999999997</v>
      </c>
      <c r="P9" s="48">
        <f t="shared" si="6"/>
        <v>0.04791666666666666</v>
      </c>
      <c r="Q9" s="49">
        <v>0.5416666666666666</v>
      </c>
      <c r="R9" s="48">
        <f t="shared" si="7"/>
        <v>0.04791666666666672</v>
      </c>
      <c r="S9" s="49">
        <v>0.5895833333333333</v>
      </c>
      <c r="T9" s="48">
        <f t="shared" si="8"/>
        <v>0.05138888888888882</v>
      </c>
      <c r="U9" s="49">
        <v>0.6409722222222222</v>
      </c>
      <c r="V9" s="48">
        <f t="shared" si="9"/>
        <v>0.050000000000000044</v>
      </c>
      <c r="W9" s="49">
        <v>0.6909722222222222</v>
      </c>
      <c r="X9" s="48">
        <f t="shared" si="10"/>
      </c>
      <c r="Y9" s="49"/>
      <c r="Z9" s="48">
        <f t="shared" si="11"/>
      </c>
      <c r="AA9" s="49"/>
      <c r="AB9" s="18">
        <f t="shared" si="12"/>
        <v>0.03749999999999998</v>
      </c>
      <c r="AC9" s="19">
        <f t="shared" si="13"/>
        <v>0.04436728395061728</v>
      </c>
      <c r="AF9" s="1">
        <f aca="true" t="shared" si="14" ref="AF9:AF25">B9</f>
        <v>2</v>
      </c>
      <c r="AG9" s="1" t="str">
        <f aca="true" t="shared" si="15" ref="AG9:AG25">C9</f>
        <v>Holasová Jarmila</v>
      </c>
      <c r="AH9" s="1">
        <f aca="true" t="shared" si="16" ref="AH9:AH25">E9</f>
        <v>9</v>
      </c>
      <c r="AI9" s="57">
        <f aca="true" t="shared" si="17" ref="AI9:AI25">MAX(H9:AA9)</f>
        <v>0.6909722222222222</v>
      </c>
    </row>
    <row r="10" spans="2:35" ht="11.25">
      <c r="B10" s="7">
        <v>3</v>
      </c>
      <c r="C10" s="28" t="s">
        <v>35</v>
      </c>
      <c r="D10" s="29">
        <v>485</v>
      </c>
      <c r="E10" s="3">
        <f t="shared" si="0"/>
        <v>9</v>
      </c>
      <c r="F10" s="48">
        <f t="shared" si="1"/>
        <v>0.04097222222222219</v>
      </c>
      <c r="G10" s="49">
        <v>0.3326388888888889</v>
      </c>
      <c r="H10" s="48">
        <f t="shared" si="2"/>
        <v>0.040277777777777746</v>
      </c>
      <c r="I10" s="49">
        <v>0.3729166666666666</v>
      </c>
      <c r="J10" s="48">
        <f t="shared" si="3"/>
        <v>0.041666666666666685</v>
      </c>
      <c r="K10" s="49">
        <v>0.4145833333333333</v>
      </c>
      <c r="L10" s="48">
        <f t="shared" si="4"/>
        <v>0.04375000000000001</v>
      </c>
      <c r="M10" s="49">
        <v>0.4583333333333333</v>
      </c>
      <c r="N10" s="48">
        <f t="shared" si="5"/>
        <v>0.045138888888888895</v>
      </c>
      <c r="O10" s="49">
        <v>0.5034722222222222</v>
      </c>
      <c r="P10" s="48">
        <f t="shared" si="6"/>
        <v>0.05138888888888893</v>
      </c>
      <c r="Q10" s="49">
        <v>0.5548611111111111</v>
      </c>
      <c r="R10" s="48">
        <f t="shared" si="7"/>
        <v>0.04791666666666661</v>
      </c>
      <c r="S10" s="49">
        <v>0.6027777777777777</v>
      </c>
      <c r="T10" s="48">
        <f t="shared" si="8"/>
        <v>0.04861111111111116</v>
      </c>
      <c r="U10" s="49">
        <v>0.6513888888888889</v>
      </c>
      <c r="V10" s="48">
        <f t="shared" si="9"/>
        <v>0.0444444444444444</v>
      </c>
      <c r="W10" s="49">
        <v>0.6958333333333333</v>
      </c>
      <c r="X10" s="48">
        <f t="shared" si="10"/>
      </c>
      <c r="Y10" s="49"/>
      <c r="Z10" s="48">
        <f t="shared" si="11"/>
      </c>
      <c r="AA10" s="49"/>
      <c r="AB10" s="18">
        <f t="shared" si="12"/>
        <v>0.040277777777777746</v>
      </c>
      <c r="AC10" s="19">
        <f t="shared" si="13"/>
        <v>0.0449074074074074</v>
      </c>
      <c r="AI10" s="57"/>
    </row>
    <row r="11" spans="2:35" ht="11.25">
      <c r="B11" s="7">
        <v>4</v>
      </c>
      <c r="C11" s="28" t="s">
        <v>58</v>
      </c>
      <c r="D11" s="29">
        <v>484</v>
      </c>
      <c r="E11" s="3">
        <f t="shared" si="0"/>
        <v>8</v>
      </c>
      <c r="F11" s="48">
        <f t="shared" si="1"/>
        <v>0.05277777777777781</v>
      </c>
      <c r="G11" s="49">
        <v>0.3444444444444445</v>
      </c>
      <c r="H11" s="48">
        <f t="shared" si="2"/>
        <v>0.04791666666666661</v>
      </c>
      <c r="I11" s="49">
        <v>0.3923611111111111</v>
      </c>
      <c r="J11" s="48">
        <f t="shared" si="3"/>
        <v>0.050000000000000044</v>
      </c>
      <c r="K11" s="49">
        <v>0.44236111111111115</v>
      </c>
      <c r="L11" s="48">
        <f t="shared" si="4"/>
        <v>0.0534722222222222</v>
      </c>
      <c r="M11" s="49">
        <v>0.49583333333333335</v>
      </c>
      <c r="N11" s="48">
        <f t="shared" si="5"/>
        <v>0.05833333333333335</v>
      </c>
      <c r="O11" s="49">
        <v>0.5541666666666667</v>
      </c>
      <c r="P11" s="48">
        <f t="shared" si="6"/>
        <v>0.050694444444444486</v>
      </c>
      <c r="Q11" s="49">
        <v>0.6048611111111112</v>
      </c>
      <c r="R11" s="48">
        <f t="shared" si="7"/>
        <v>0.04861111111111105</v>
      </c>
      <c r="S11" s="49">
        <v>0.6534722222222222</v>
      </c>
      <c r="T11" s="48">
        <f t="shared" si="8"/>
        <v>0.05625000000000002</v>
      </c>
      <c r="U11" s="49">
        <v>0.7097222222222223</v>
      </c>
      <c r="V11" s="48">
        <f t="shared" si="9"/>
      </c>
      <c r="W11" s="49"/>
      <c r="X11" s="48">
        <f t="shared" si="10"/>
      </c>
      <c r="Y11" s="49"/>
      <c r="Z11" s="48">
        <f t="shared" si="11"/>
      </c>
      <c r="AA11" s="49"/>
      <c r="AB11" s="18">
        <f t="shared" si="12"/>
        <v>0.04791666666666661</v>
      </c>
      <c r="AC11" s="19">
        <f t="shared" si="13"/>
        <v>0.052256944444444446</v>
      </c>
      <c r="AI11" s="57"/>
    </row>
    <row r="12" spans="2:35" ht="11.25">
      <c r="B12" s="7">
        <v>5</v>
      </c>
      <c r="C12" s="28" t="s">
        <v>59</v>
      </c>
      <c r="D12" s="29">
        <v>481</v>
      </c>
      <c r="E12" s="3">
        <f t="shared" si="0"/>
        <v>7</v>
      </c>
      <c r="F12" s="48">
        <f t="shared" si="1"/>
        <v>0.045138888888888895</v>
      </c>
      <c r="G12" s="49">
        <v>0.3368055555555556</v>
      </c>
      <c r="H12" s="48">
        <f t="shared" si="2"/>
        <v>0.04444444444444445</v>
      </c>
      <c r="I12" s="49">
        <v>0.38125000000000003</v>
      </c>
      <c r="J12" s="48">
        <f t="shared" si="3"/>
        <v>0.047222222222222165</v>
      </c>
      <c r="K12" s="49">
        <v>0.4284722222222222</v>
      </c>
      <c r="L12" s="48">
        <f t="shared" si="4"/>
        <v>0.04791666666666672</v>
      </c>
      <c r="M12" s="49">
        <v>0.4763888888888889</v>
      </c>
      <c r="N12" s="48">
        <f t="shared" si="5"/>
        <v>0.05277777777777776</v>
      </c>
      <c r="O12" s="49">
        <v>0.5291666666666667</v>
      </c>
      <c r="P12" s="48">
        <f t="shared" si="6"/>
        <v>0.05347222222222214</v>
      </c>
      <c r="Q12" s="49">
        <v>0.5826388888888888</v>
      </c>
      <c r="R12" s="48">
        <f t="shared" si="7"/>
        <v>0.047222222222222276</v>
      </c>
      <c r="S12" s="49">
        <v>0.6298611111111111</v>
      </c>
      <c r="T12" s="48">
        <f t="shared" si="8"/>
      </c>
      <c r="U12" s="49"/>
      <c r="V12" s="48">
        <f t="shared" si="9"/>
      </c>
      <c r="W12" s="49"/>
      <c r="X12" s="48">
        <f t="shared" si="10"/>
      </c>
      <c r="Y12" s="49"/>
      <c r="Z12" s="48">
        <f t="shared" si="11"/>
      </c>
      <c r="AA12" s="49"/>
      <c r="AB12" s="16">
        <f t="shared" si="12"/>
        <v>0.04444444444444445</v>
      </c>
      <c r="AC12" s="17">
        <f t="shared" si="13"/>
        <v>0.04831349206349206</v>
      </c>
      <c r="AF12" s="1">
        <f t="shared" si="14"/>
        <v>5</v>
      </c>
      <c r="AG12" s="1" t="str">
        <f t="shared" si="15"/>
        <v>Stužková Hana</v>
      </c>
      <c r="AH12" s="1">
        <f t="shared" si="16"/>
        <v>7</v>
      </c>
      <c r="AI12" s="57">
        <f t="shared" si="17"/>
        <v>0.6298611111111111</v>
      </c>
    </row>
    <row r="13" spans="2:35" ht="12" thickBot="1">
      <c r="B13" s="39">
        <v>6</v>
      </c>
      <c r="C13" s="42" t="s">
        <v>60</v>
      </c>
      <c r="D13" s="43">
        <v>486</v>
      </c>
      <c r="E13" s="58">
        <f t="shared" si="0"/>
        <v>4</v>
      </c>
      <c r="F13" s="50">
        <f t="shared" si="1"/>
        <v>0.04861111111111105</v>
      </c>
      <c r="G13" s="51">
        <v>0.34027777777777773</v>
      </c>
      <c r="H13" s="50">
        <f t="shared" si="2"/>
        <v>0.0493055555555556</v>
      </c>
      <c r="I13" s="51">
        <v>0.38958333333333334</v>
      </c>
      <c r="J13" s="50">
        <f t="shared" si="3"/>
        <v>0.061111111111111116</v>
      </c>
      <c r="K13" s="51">
        <v>0.45069444444444445</v>
      </c>
      <c r="L13" s="50">
        <f t="shared" si="4"/>
        <v>0.07222222222222224</v>
      </c>
      <c r="M13" s="51">
        <v>0.5229166666666667</v>
      </c>
      <c r="N13" s="50">
        <f t="shared" si="5"/>
      </c>
      <c r="O13" s="51"/>
      <c r="P13" s="50">
        <f t="shared" si="6"/>
      </c>
      <c r="Q13" s="51"/>
      <c r="R13" s="50">
        <f t="shared" si="7"/>
      </c>
      <c r="S13" s="51"/>
      <c r="T13" s="50">
        <f t="shared" si="8"/>
      </c>
      <c r="U13" s="51"/>
      <c r="V13" s="50">
        <f t="shared" si="9"/>
      </c>
      <c r="W13" s="51"/>
      <c r="X13" s="50">
        <f t="shared" si="10"/>
      </c>
      <c r="Y13" s="51"/>
      <c r="Z13" s="50">
        <f t="shared" si="11"/>
      </c>
      <c r="AA13" s="51"/>
      <c r="AB13" s="20">
        <f t="shared" si="12"/>
        <v>0.04861111111111105</v>
      </c>
      <c r="AC13" s="21">
        <f t="shared" si="13"/>
        <v>0.0578125</v>
      </c>
      <c r="AF13" s="1">
        <f t="shared" si="14"/>
        <v>6</v>
      </c>
      <c r="AG13" s="1" t="str">
        <f t="shared" si="15"/>
        <v>Sobotková Věra</v>
      </c>
      <c r="AH13" s="1">
        <f t="shared" si="16"/>
        <v>4</v>
      </c>
      <c r="AI13" s="57">
        <f t="shared" si="17"/>
        <v>0.5229166666666667</v>
      </c>
    </row>
    <row r="14" ht="15" customHeight="1">
      <c r="AI14" s="57"/>
    </row>
    <row r="15" spans="2:35" ht="15.75">
      <c r="B15" s="10" t="s">
        <v>11</v>
      </c>
      <c r="AI15" s="57"/>
    </row>
    <row r="16" spans="32:35" ht="3.75" customHeight="1" thickBot="1">
      <c r="AF16" s="1">
        <f t="shared" si="14"/>
        <v>0</v>
      </c>
      <c r="AG16" s="1">
        <f t="shared" si="15"/>
        <v>0</v>
      </c>
      <c r="AH16" s="1">
        <f t="shared" si="16"/>
        <v>0</v>
      </c>
      <c r="AI16" s="57">
        <f t="shared" si="17"/>
        <v>0</v>
      </c>
    </row>
    <row r="17" spans="2:35" s="2" customFormat="1" ht="26.25" customHeight="1">
      <c r="B17" s="63" t="s">
        <v>4</v>
      </c>
      <c r="C17" s="64" t="s">
        <v>5</v>
      </c>
      <c r="D17" s="65" t="s">
        <v>6</v>
      </c>
      <c r="E17" s="66" t="s">
        <v>7</v>
      </c>
      <c r="F17" s="67">
        <v>1</v>
      </c>
      <c r="G17" s="56"/>
      <c r="H17" s="67">
        <v>2</v>
      </c>
      <c r="I17" s="56"/>
      <c r="J17" s="67">
        <v>3</v>
      </c>
      <c r="K17" s="56"/>
      <c r="L17" s="67">
        <v>4</v>
      </c>
      <c r="M17" s="56"/>
      <c r="N17" s="67">
        <v>5</v>
      </c>
      <c r="O17" s="56"/>
      <c r="P17" s="67">
        <v>6</v>
      </c>
      <c r="Q17" s="56"/>
      <c r="R17" s="67">
        <v>7</v>
      </c>
      <c r="S17" s="56"/>
      <c r="T17" s="67">
        <v>8</v>
      </c>
      <c r="U17" s="56"/>
      <c r="V17" s="67">
        <v>9</v>
      </c>
      <c r="W17" s="56"/>
      <c r="X17" s="67">
        <v>10</v>
      </c>
      <c r="Y17" s="56"/>
      <c r="Z17" s="67">
        <v>11</v>
      </c>
      <c r="AA17" s="67"/>
      <c r="AB17" s="68" t="s">
        <v>8</v>
      </c>
      <c r="AC17" s="69" t="s">
        <v>9</v>
      </c>
      <c r="AF17" s="1"/>
      <c r="AG17" s="1"/>
      <c r="AH17" s="1"/>
      <c r="AI17" s="57"/>
    </row>
    <row r="18" spans="2:35" ht="11.25" customHeight="1">
      <c r="B18" s="7">
        <v>1</v>
      </c>
      <c r="C18" s="26" t="s">
        <v>39</v>
      </c>
      <c r="D18" s="30">
        <v>492</v>
      </c>
      <c r="E18" s="3">
        <f>COUNT(G18,I18,K18,M18,O18,Q18,S18,U18,W18,Y18,AA18)</f>
        <v>7</v>
      </c>
      <c r="F18" s="61">
        <f>IF(ISBLANK(G18),"",G18-TIME(7,0,0))</f>
        <v>0.03541666666666665</v>
      </c>
      <c r="G18" s="62">
        <v>0.32708333333333334</v>
      </c>
      <c r="H18" s="61">
        <f>IF(ISBLANK(I18),"",I18-G18)</f>
        <v>0.029861111111111116</v>
      </c>
      <c r="I18" s="62">
        <v>0.35694444444444445</v>
      </c>
      <c r="J18" s="61">
        <f>IF(ISBLANK(K18),"",K18-I18)</f>
        <v>0.032638888888888884</v>
      </c>
      <c r="K18" s="62">
        <v>0.38958333333333334</v>
      </c>
      <c r="L18" s="61">
        <f>IF(ISBLANK(M18),"",M18-K18)</f>
        <v>0.036805555555555536</v>
      </c>
      <c r="M18" s="62">
        <v>0.4263888888888889</v>
      </c>
      <c r="N18" s="61">
        <f>IF(ISBLANK(O18),"",O18-M18)</f>
        <v>0.03402777777777782</v>
      </c>
      <c r="O18" s="62">
        <v>0.4604166666666667</v>
      </c>
      <c r="P18" s="61">
        <f>IF(ISBLANK(Q18),"",Q18-O18)</f>
        <v>0.038888888888888806</v>
      </c>
      <c r="Q18" s="62">
        <v>0.4993055555555555</v>
      </c>
      <c r="R18" s="61">
        <f>IF(ISBLANK(S18),"",S18-Q18)</f>
        <v>0.041666666666666685</v>
      </c>
      <c r="S18" s="62">
        <v>0.5409722222222222</v>
      </c>
      <c r="T18" s="61">
        <f>IF(ISBLANK(U18),"",U18-S18)</f>
      </c>
      <c r="U18" s="62"/>
      <c r="V18" s="61">
        <f>IF(ISBLANK(W18),"",W18-U18)</f>
      </c>
      <c r="W18" s="62"/>
      <c r="X18" s="61">
        <f>IF(ISBLANK(Y18),"",Y18-W18)</f>
      </c>
      <c r="Y18" s="62"/>
      <c r="Z18" s="61">
        <f>IF(ISBLANK(AA18),"",AA18-Y18)</f>
      </c>
      <c r="AA18" s="62"/>
      <c r="AB18" s="16">
        <f>MIN(F18,H18,J18,L18,N18,P18,R18,T18,V18,X18,Z18)</f>
        <v>0.029861111111111116</v>
      </c>
      <c r="AC18" s="17">
        <f>AVERAGE(F18,H18,J18,L18,N18,P18,R18,T18,V18,X18,Z18)</f>
        <v>0.035615079365079357</v>
      </c>
      <c r="AF18" s="1">
        <f t="shared" si="14"/>
        <v>1</v>
      </c>
      <c r="AG18" s="1" t="str">
        <f t="shared" si="15"/>
        <v>Stehlíková Martina</v>
      </c>
      <c r="AH18" s="1">
        <f t="shared" si="16"/>
        <v>7</v>
      </c>
      <c r="AI18" s="57">
        <f t="shared" si="17"/>
        <v>0.5409722222222222</v>
      </c>
    </row>
    <row r="19" spans="2:35" ht="11.25">
      <c r="B19" s="7">
        <v>2</v>
      </c>
      <c r="C19" s="28" t="s">
        <v>36</v>
      </c>
      <c r="D19" s="30">
        <v>493</v>
      </c>
      <c r="E19" s="3">
        <f>COUNT(G19,I19,K19,M19,O19,Q19,S19,U19,W19,Y19,AA19)</f>
        <v>6</v>
      </c>
      <c r="F19" s="48">
        <f>IF(ISBLANK(G19),"",G19-TIME(7,0,0))</f>
        <v>0.03888888888888886</v>
      </c>
      <c r="G19" s="49">
        <v>0.33055555555555555</v>
      </c>
      <c r="H19" s="48">
        <f>IF(ISBLANK(I19),"",I19-G19)</f>
        <v>0.0402777777777778</v>
      </c>
      <c r="I19" s="49">
        <v>0.37083333333333335</v>
      </c>
      <c r="J19" s="48">
        <f>IF(ISBLANK(K19),"",K19-I19)</f>
        <v>0.04236111111111107</v>
      </c>
      <c r="K19" s="49">
        <v>0.4131944444444444</v>
      </c>
      <c r="L19" s="48">
        <f>IF(ISBLANK(M19),"",M19-K19)</f>
        <v>0.04583333333333339</v>
      </c>
      <c r="M19" s="49">
        <v>0.4590277777777778</v>
      </c>
      <c r="N19" s="48">
        <f>IF(ISBLANK(O19),"",O19-M19)</f>
        <v>0.046527777777777724</v>
      </c>
      <c r="O19" s="49">
        <v>0.5055555555555555</v>
      </c>
      <c r="P19" s="48">
        <f>IF(ISBLANK(Q19),"",Q19-O19)</f>
        <v>0.0493055555555556</v>
      </c>
      <c r="Q19" s="49">
        <v>0.5548611111111111</v>
      </c>
      <c r="R19" s="48">
        <f>IF(ISBLANK(S19),"",S19-Q19)</f>
      </c>
      <c r="S19" s="49"/>
      <c r="T19" s="48">
        <f>IF(ISBLANK(U19),"",U19-S19)</f>
      </c>
      <c r="U19" s="49"/>
      <c r="V19" s="48">
        <f>IF(ISBLANK(W19),"",W19-U19)</f>
      </c>
      <c r="W19" s="49"/>
      <c r="X19" s="48">
        <f>IF(ISBLANK(Y19),"",Y19-W19)</f>
      </c>
      <c r="Y19" s="49"/>
      <c r="Z19" s="48">
        <f>IF(ISBLANK(AA19),"",AA19-Y19)</f>
      </c>
      <c r="AA19" s="49"/>
      <c r="AB19" s="18">
        <f>MIN(F19,H19,J19,L19,N19,P19,R19,T19,V19,X19,Z19)</f>
        <v>0.03888888888888886</v>
      </c>
      <c r="AC19" s="19">
        <f>AVERAGE(F19,H19,J19,L19,N19,P19,R19,T19,V19,X19,Z19)</f>
        <v>0.04386574074074074</v>
      </c>
      <c r="AF19" s="1">
        <f t="shared" si="14"/>
        <v>2</v>
      </c>
      <c r="AG19" s="1" t="str">
        <f t="shared" si="15"/>
        <v>Dammerová Žaneta</v>
      </c>
      <c r="AH19" s="1">
        <f t="shared" si="16"/>
        <v>6</v>
      </c>
      <c r="AI19" s="57">
        <f t="shared" si="17"/>
        <v>0.5548611111111111</v>
      </c>
    </row>
    <row r="20" spans="2:35" ht="12" thickBot="1">
      <c r="B20" s="39">
        <v>3</v>
      </c>
      <c r="C20" s="42" t="s">
        <v>40</v>
      </c>
      <c r="D20" s="43">
        <v>495</v>
      </c>
      <c r="E20" s="58">
        <f>COUNT(G20,I20,K20,M20,O20,Q20,S20,U20,W20,Y20,AA20)</f>
        <v>4</v>
      </c>
      <c r="F20" s="50">
        <f>IF(ISBLANK(G20),"",G20-TIME(7,0,0))</f>
        <v>0.06944444444444442</v>
      </c>
      <c r="G20" s="51">
        <v>0.3611111111111111</v>
      </c>
      <c r="H20" s="50">
        <f>IF(ISBLANK(I20),"",I20-G20)</f>
        <v>0.06527777777777777</v>
      </c>
      <c r="I20" s="51">
        <v>0.4263888888888889</v>
      </c>
      <c r="J20" s="50">
        <f>IF(ISBLANK(K20),"",K20-I20)</f>
        <v>0.06874999999999998</v>
      </c>
      <c r="K20" s="51">
        <v>0.49513888888888885</v>
      </c>
      <c r="L20" s="50">
        <f>IF(ISBLANK(M20),"",M20-K20)</f>
        <v>0.09166666666666673</v>
      </c>
      <c r="M20" s="51">
        <v>0.5868055555555556</v>
      </c>
      <c r="N20" s="50">
        <f>IF(ISBLANK(O20),"",O20-M20)</f>
      </c>
      <c r="O20" s="51"/>
      <c r="P20" s="50">
        <f>IF(ISBLANK(Q20),"",Q20-O20)</f>
      </c>
      <c r="Q20" s="51"/>
      <c r="R20" s="50">
        <f>IF(ISBLANK(S20),"",S20-Q20)</f>
      </c>
      <c r="S20" s="51"/>
      <c r="T20" s="50">
        <f>IF(ISBLANK(U20),"",U20-S20)</f>
      </c>
      <c r="U20" s="51"/>
      <c r="V20" s="50">
        <f>IF(ISBLANK(W20),"",W20-U20)</f>
      </c>
      <c r="W20" s="51"/>
      <c r="X20" s="50">
        <f>IF(ISBLANK(Y20),"",Y20-W20)</f>
      </c>
      <c r="Y20" s="51"/>
      <c r="Z20" s="50">
        <f>IF(ISBLANK(AA20),"",AA20-Y20)</f>
      </c>
      <c r="AA20" s="51"/>
      <c r="AB20" s="20">
        <f>MIN(F20,H20,J20,L20,N20,P20,R20,T20,V20,X20,Z20)</f>
        <v>0.06527777777777777</v>
      </c>
      <c r="AC20" s="21">
        <f>AVERAGE(F20,H20,J20,L20,N20,P20,R20,T20,V20,X20,Z20)</f>
        <v>0.07378472222222222</v>
      </c>
      <c r="AF20" s="1">
        <f t="shared" si="14"/>
        <v>3</v>
      </c>
      <c r="AG20" s="1" t="str">
        <f t="shared" si="15"/>
        <v>Krsková Andrea</v>
      </c>
      <c r="AH20" s="1">
        <f t="shared" si="16"/>
        <v>4</v>
      </c>
      <c r="AI20" s="57">
        <f t="shared" si="17"/>
        <v>0.5868055555555556</v>
      </c>
    </row>
    <row r="21" ht="11.25">
      <c r="AI21" s="57"/>
    </row>
    <row r="22" spans="2:35" ht="15.75">
      <c r="B22" s="10" t="s">
        <v>12</v>
      </c>
      <c r="AI22" s="57"/>
    </row>
    <row r="23" spans="32:35" ht="3.75" customHeight="1" thickBot="1">
      <c r="AF23" s="1">
        <f t="shared" si="14"/>
        <v>0</v>
      </c>
      <c r="AG23" s="1">
        <f t="shared" si="15"/>
        <v>0</v>
      </c>
      <c r="AH23" s="1">
        <f t="shared" si="16"/>
        <v>0</v>
      </c>
      <c r="AI23" s="57">
        <f t="shared" si="17"/>
        <v>0</v>
      </c>
    </row>
    <row r="24" spans="2:35" s="2" customFormat="1" ht="26.25" customHeight="1">
      <c r="B24" s="31" t="s">
        <v>4</v>
      </c>
      <c r="C24" s="32" t="s">
        <v>5</v>
      </c>
      <c r="D24" s="33" t="s">
        <v>6</v>
      </c>
      <c r="E24" s="34" t="s">
        <v>7</v>
      </c>
      <c r="F24" s="35">
        <v>1</v>
      </c>
      <c r="G24" s="56"/>
      <c r="H24" s="35">
        <v>2</v>
      </c>
      <c r="I24" s="56"/>
      <c r="J24" s="35">
        <v>3</v>
      </c>
      <c r="K24" s="56"/>
      <c r="L24" s="35">
        <v>4</v>
      </c>
      <c r="M24" s="56"/>
      <c r="N24" s="35">
        <v>5</v>
      </c>
      <c r="O24" s="56"/>
      <c r="P24" s="35">
        <v>6</v>
      </c>
      <c r="Q24" s="56"/>
      <c r="R24" s="35">
        <v>7</v>
      </c>
      <c r="S24" s="56"/>
      <c r="T24" s="35">
        <v>8</v>
      </c>
      <c r="U24" s="56"/>
      <c r="V24" s="35">
        <v>9</v>
      </c>
      <c r="W24" s="56"/>
      <c r="X24" s="35">
        <v>10</v>
      </c>
      <c r="Y24" s="56"/>
      <c r="Z24" s="35">
        <v>11</v>
      </c>
      <c r="AA24" s="35"/>
      <c r="AB24" s="36" t="s">
        <v>8</v>
      </c>
      <c r="AC24" s="37" t="s">
        <v>9</v>
      </c>
      <c r="AF24" s="1"/>
      <c r="AG24" s="1"/>
      <c r="AH24" s="1"/>
      <c r="AI24" s="57"/>
    </row>
    <row r="25" spans="2:35" ht="12" thickBot="1">
      <c r="B25" s="39">
        <v>1</v>
      </c>
      <c r="C25" s="40" t="s">
        <v>37</v>
      </c>
      <c r="D25" s="41">
        <v>475</v>
      </c>
      <c r="E25" s="58">
        <f>COUNT(G25,I25,K25,M25,O25,Q25,S25,U25,W25,Y25,AA25)</f>
        <v>5</v>
      </c>
      <c r="F25" s="50">
        <f>IF(ISBLANK(G25),"",G25-TIME(7,0,0))</f>
        <v>0.047222222222222165</v>
      </c>
      <c r="G25" s="51">
        <v>0.33888888888888885</v>
      </c>
      <c r="H25" s="50">
        <f>IF(ISBLANK(I25),"",I25-G25)</f>
        <v>0.04861111111111116</v>
      </c>
      <c r="I25" s="51">
        <v>0.3875</v>
      </c>
      <c r="J25" s="50">
        <f>IF(ISBLANK(K25),"",K25-I25)</f>
        <v>0.05486111111111114</v>
      </c>
      <c r="K25" s="51">
        <v>0.44236111111111115</v>
      </c>
      <c r="L25" s="50">
        <f>IF(ISBLANK(M25),"",M25-K25)</f>
        <v>0.05972222222222218</v>
      </c>
      <c r="M25" s="51">
        <v>0.5020833333333333</v>
      </c>
      <c r="N25" s="50">
        <f>IF(ISBLANK(O25),"",O25-M25)</f>
        <v>0.06666666666666665</v>
      </c>
      <c r="O25" s="51">
        <v>0.56875</v>
      </c>
      <c r="P25" s="50">
        <f>IF(ISBLANK(Q25),"",Q25-O25)</f>
      </c>
      <c r="Q25" s="51"/>
      <c r="R25" s="50">
        <f>IF(ISBLANK(S25),"",S25-Q25)</f>
      </c>
      <c r="S25" s="51"/>
      <c r="T25" s="50">
        <f>IF(ISBLANK(U25),"",U25-S25)</f>
      </c>
      <c r="U25" s="51"/>
      <c r="V25" s="50">
        <f>IF(ISBLANK(W25),"",W25-U25)</f>
      </c>
      <c r="W25" s="51"/>
      <c r="X25" s="50">
        <f>IF(ISBLANK(Y25),"",Y25-W25)</f>
      </c>
      <c r="Y25" s="51"/>
      <c r="Z25" s="50">
        <f>IF(ISBLANK(AA25),"",AA25-Y25)</f>
      </c>
      <c r="AA25" s="51"/>
      <c r="AB25" s="20">
        <f>MIN(F25,H25,J25,L25,N25,P25,R25,T25,V25,X25,Z25)</f>
        <v>0.047222222222222165</v>
      </c>
      <c r="AC25" s="21">
        <f>AVERAGE(F25,H25,J25,L25,N25,P25,R25,T25,V25,X25,Z25)</f>
        <v>0.055416666666666656</v>
      </c>
      <c r="AF25" s="1">
        <f t="shared" si="14"/>
        <v>1</v>
      </c>
      <c r="AG25" s="1" t="str">
        <f t="shared" si="15"/>
        <v>Vopalecký Daniel</v>
      </c>
      <c r="AH25" s="1">
        <f t="shared" si="16"/>
        <v>5</v>
      </c>
      <c r="AI25" s="57">
        <f t="shared" si="17"/>
        <v>0.56875</v>
      </c>
    </row>
    <row r="26" ht="11.25">
      <c r="AI26" s="57"/>
    </row>
    <row r="27" ht="11.25">
      <c r="AI27" s="57"/>
    </row>
    <row r="28" ht="11.25">
      <c r="AI28" s="57"/>
    </row>
    <row r="29" ht="11.25">
      <c r="AI29" s="57"/>
    </row>
    <row r="30" ht="11.25">
      <c r="AI30" s="57"/>
    </row>
    <row r="31" ht="11.25">
      <c r="AI31" s="57"/>
    </row>
    <row r="32" ht="11.25">
      <c r="AI32" s="57"/>
    </row>
    <row r="33" ht="11.25">
      <c r="AI33" s="57"/>
    </row>
    <row r="34" ht="11.25">
      <c r="AI34" s="57"/>
    </row>
    <row r="35" ht="11.25">
      <c r="AI35" s="57"/>
    </row>
    <row r="36" ht="11.25">
      <c r="AI36" s="57"/>
    </row>
    <row r="37" ht="11.25">
      <c r="AI37" s="57"/>
    </row>
    <row r="38" ht="11.25">
      <c r="AI38" s="57"/>
    </row>
    <row r="39" ht="11.25">
      <c r="AI39" s="57"/>
    </row>
    <row r="40" ht="11.25">
      <c r="AI40" s="57"/>
    </row>
    <row r="41" ht="11.25">
      <c r="AI41" s="57"/>
    </row>
    <row r="42" ht="11.25">
      <c r="AI42" s="57"/>
    </row>
    <row r="43" ht="11.25">
      <c r="AI43" s="57"/>
    </row>
    <row r="44" ht="11.25">
      <c r="AI44" s="57"/>
    </row>
    <row r="45" ht="11.25">
      <c r="AI45" s="57"/>
    </row>
    <row r="46" ht="11.25">
      <c r="AI46" s="57"/>
    </row>
    <row r="47" ht="11.25">
      <c r="AI47" s="57"/>
    </row>
    <row r="48" ht="11.25">
      <c r="AI48" s="57"/>
    </row>
    <row r="49" ht="11.25">
      <c r="AI49" s="57"/>
    </row>
    <row r="50" ht="11.25">
      <c r="AI50" s="57"/>
    </row>
    <row r="51" ht="11.25">
      <c r="AI51" s="57"/>
    </row>
    <row r="52" ht="11.25">
      <c r="AI52" s="57"/>
    </row>
    <row r="53" ht="11.25">
      <c r="AI53" s="57"/>
    </row>
    <row r="54" ht="11.25">
      <c r="AI54" s="57"/>
    </row>
    <row r="55" ht="11.25">
      <c r="AI55" s="57"/>
    </row>
    <row r="56" ht="11.25">
      <c r="AI56" s="57"/>
    </row>
    <row r="57" ht="11.25">
      <c r="AI57" s="57"/>
    </row>
    <row r="58" ht="11.25">
      <c r="AI58" s="57"/>
    </row>
    <row r="59" ht="11.25">
      <c r="AI59" s="57"/>
    </row>
    <row r="60" ht="11.25">
      <c r="AI60" s="57"/>
    </row>
    <row r="61" ht="11.25">
      <c r="AI61" s="57"/>
    </row>
    <row r="62" ht="11.25">
      <c r="AI62" s="57"/>
    </row>
    <row r="63" ht="11.25">
      <c r="AI63" s="57"/>
    </row>
  </sheetData>
  <sheetProtection/>
  <printOptions/>
  <pageMargins left="0.13" right="0.41" top="0.53" bottom="0.56" header="0.08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 - blesk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Fišer</dc:creator>
  <cp:keywords/>
  <dc:description/>
  <cp:lastModifiedBy>Pavel</cp:lastModifiedBy>
  <cp:lastPrinted>2010-02-21T09:46:05Z</cp:lastPrinted>
  <dcterms:created xsi:type="dcterms:W3CDTF">2000-02-13T17:30:26Z</dcterms:created>
  <dcterms:modified xsi:type="dcterms:W3CDTF">2010-02-22T20:50:04Z</dcterms:modified>
  <cp:category/>
  <cp:version/>
  <cp:contentType/>
  <cp:contentStatus/>
</cp:coreProperties>
</file>